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tabRatio="851" activeTab="0"/>
  </bookViews>
  <sheets>
    <sheet name="Help" sheetId="1" r:id="rId1"/>
    <sheet name="Recht" sheetId="2" r:id="rId2"/>
    <sheet name="Kwart onder" sheetId="3" r:id="rId3"/>
    <sheet name="Kwart boven" sheetId="4" r:id="rId4"/>
    <sheet name="Spiltrap" sheetId="5" r:id="rId5"/>
    <sheet name="Bedrijfsgegevens" sheetId="6" r:id="rId6"/>
    <sheet name="Offerte" sheetId="7" r:id="rId7"/>
    <sheet name="Opdracht" sheetId="8" r:id="rId8"/>
    <sheet name="Bouwbesluit" sheetId="9" r:id="rId9"/>
  </sheets>
  <definedNames/>
  <calcPr fullCalcOnLoad="1"/>
</workbook>
</file>

<file path=xl/comments2.xml><?xml version="1.0" encoding="utf-8"?>
<comments xmlns="http://schemas.openxmlformats.org/spreadsheetml/2006/main">
  <authors>
    <author>Fam Blankestijn</author>
  </authors>
  <commentList>
    <comment ref="V27" authorId="0">
      <text>
        <r>
          <rPr>
            <b/>
            <sz val="12"/>
            <rFont val="Tahoma"/>
            <family val="2"/>
          </rPr>
          <t>Is van voorkant trede tot voorkant trede, gemeten op de looplijn.
Moet volgens het bouwbesluit minimaal 220mm zijn</t>
        </r>
      </text>
    </comment>
    <comment ref="Q2" authorId="0">
      <text>
        <r>
          <rPr>
            <b/>
            <sz val="12"/>
            <rFont val="Tahoma"/>
            <family val="2"/>
          </rPr>
          <t>Maat van trapgat tot voorkant trap</t>
        </r>
      </text>
    </comment>
    <comment ref="V22" authorId="0">
      <text>
        <r>
          <rPr>
            <b/>
            <sz val="12"/>
            <rFont val="Tahoma"/>
            <family val="2"/>
          </rPr>
          <t>Maat van bovenkant vloer tot bovenkant vloer</t>
        </r>
      </text>
    </comment>
    <comment ref="V24" authorId="0">
      <text>
        <r>
          <rPr>
            <b/>
            <sz val="12"/>
            <rFont val="Tahoma"/>
            <family val="2"/>
          </rPr>
          <t>Volgens het bouwbesluit mag de optrede maximaal 185mm zijn.</t>
        </r>
      </text>
    </comment>
    <comment ref="V23" authorId="0">
      <text>
        <r>
          <rPr>
            <b/>
            <sz val="12"/>
            <rFont val="Tahoma"/>
            <family val="2"/>
          </rPr>
          <t>Dit getal alleen verlagen als de aantrede het niet toelaat dat de optrede onder de 185mm blijft</t>
        </r>
      </text>
    </comment>
    <comment ref="V25" authorId="0">
      <text>
        <r>
          <rPr>
            <b/>
            <sz val="12"/>
            <rFont val="Tahoma"/>
            <family val="2"/>
          </rPr>
          <t>De looplijn is een denkbeeldige lijn waar logischerwijs de trap belopen wordt</t>
        </r>
      </text>
    </comment>
    <comment ref="E21" authorId="0">
      <text>
        <r>
          <rPr>
            <b/>
            <sz val="12"/>
            <rFont val="Tahoma"/>
            <family val="2"/>
          </rPr>
          <t xml:space="preserve">Maat wat de trap schuin loopt
Deze maat alleen invoeren bij een scheluw trap.
</t>
        </r>
      </text>
    </comment>
    <comment ref="H2" authorId="0">
      <text>
        <r>
          <rPr>
            <b/>
            <sz val="12"/>
            <rFont val="Tahoma"/>
            <family val="2"/>
          </rPr>
          <t>Trapgatmaat
Invullen i.v.m. de berekening van de doorloophoogte</t>
        </r>
      </text>
    </comment>
    <comment ref="AG23" authorId="0">
      <text>
        <r>
          <rPr>
            <b/>
            <sz val="12"/>
            <rFont val="Tahoma"/>
            <family val="2"/>
          </rPr>
          <t>De vrije doorloophoogte moet volgens het bouwbesluit 2300 zijn</t>
        </r>
      </text>
    </comment>
    <comment ref="A25" authorId="0">
      <text>
        <r>
          <rPr>
            <b/>
            <sz val="12"/>
            <rFont val="Tahoma"/>
            <family val="2"/>
          </rPr>
          <t>Deze tekst wissen als de uitvoering als getekend moet zijn.</t>
        </r>
      </text>
    </comment>
    <comment ref="AG22" authorId="0">
      <text>
        <r>
          <rPr>
            <b/>
            <sz val="12"/>
            <rFont val="Tahoma"/>
            <family val="2"/>
          </rPr>
          <t>Dit is de dikte van het totale vloerpakket van de bovenste vloer.
Deze invullen i.v.m. de berekening van de doorloophoogte</t>
        </r>
      </text>
    </comment>
    <comment ref="A12" authorId="0">
      <text>
        <r>
          <rPr>
            <b/>
            <sz val="12"/>
            <rFont val="Tahoma"/>
            <family val="2"/>
          </rPr>
          <t>Deze maat heeft geen invloed op de berekeningen van de aantrede of de doorloophoogte.
Deze maat is er voor als er een trap opgevraagd word dan is ook de breedte bekend.</t>
        </r>
      </text>
    </comment>
  </commentList>
</comments>
</file>

<file path=xl/comments3.xml><?xml version="1.0" encoding="utf-8"?>
<comments xmlns="http://schemas.openxmlformats.org/spreadsheetml/2006/main">
  <authors>
    <author>Fam Blankestijn</author>
  </authors>
  <commentList>
    <comment ref="G29" authorId="0">
      <text>
        <r>
          <rPr>
            <b/>
            <sz val="12"/>
            <rFont val="Tahoma"/>
            <family val="2"/>
          </rPr>
          <t>Maat van muur tot looplijn.
Standaard is dat 300</t>
        </r>
      </text>
    </comment>
    <comment ref="AQ12" authorId="0">
      <text>
        <r>
          <rPr>
            <b/>
            <sz val="12"/>
            <rFont val="Tahoma"/>
            <family val="2"/>
          </rPr>
          <t>Maat van muur tot buitenkant boom</t>
        </r>
      </text>
    </comment>
    <comment ref="U2" authorId="0">
      <text>
        <r>
          <rPr>
            <b/>
            <sz val="12"/>
            <rFont val="Tahoma"/>
            <family val="2"/>
          </rPr>
          <t>Maat van muur tot trapgatmaat</t>
        </r>
      </text>
    </comment>
    <comment ref="A15" authorId="0">
      <text>
        <r>
          <rPr>
            <b/>
            <sz val="12"/>
            <rFont val="Tahoma"/>
            <family val="2"/>
          </rPr>
          <t>Maat van muur tot voorkant trap</t>
        </r>
      </text>
    </comment>
    <comment ref="X31" authorId="0">
      <text>
        <r>
          <rPr>
            <b/>
            <sz val="12"/>
            <rFont val="Tahoma"/>
            <family val="2"/>
          </rPr>
          <t>Dit getal alleen verlagen als de aantrede het niet toelaat dat de optrede onder de 185mm blijft</t>
        </r>
      </text>
    </comment>
    <comment ref="X32" authorId="0">
      <text>
        <r>
          <rPr>
            <b/>
            <sz val="12"/>
            <rFont val="Tahoma"/>
            <family val="2"/>
          </rPr>
          <t>Volgens het bouwbesluit mag de optrede maximaal 185mm zijn.</t>
        </r>
      </text>
    </comment>
    <comment ref="AO32" authorId="0">
      <text>
        <r>
          <rPr>
            <b/>
            <sz val="12"/>
            <rFont val="Tahoma"/>
            <family val="2"/>
          </rPr>
          <t>Is van voorkant trede tot voorkant trede, gemeten op de looplijn.
Moet volgens het bouwbesluit minimaal 220mm zijn</t>
        </r>
      </text>
    </comment>
    <comment ref="X30" authorId="0">
      <text>
        <r>
          <rPr>
            <b/>
            <sz val="12"/>
            <rFont val="Tahoma"/>
            <family val="2"/>
          </rPr>
          <t>Maat van bovenkant vloer tot bovenkant vloer</t>
        </r>
      </text>
    </comment>
    <comment ref="AO30" authorId="0">
      <text>
        <r>
          <rPr>
            <b/>
            <sz val="12"/>
            <rFont val="Tahoma"/>
            <family val="2"/>
          </rPr>
          <t>De looplijn is een denkbeeldige lijn waar logischerwijs de trap belopen wordt</t>
        </r>
      </text>
    </comment>
    <comment ref="A17" authorId="0">
      <text>
        <r>
          <rPr>
            <b/>
            <sz val="12"/>
            <rFont val="Tahoma"/>
            <family val="2"/>
          </rPr>
          <t>Trapgatmaat
Invullen i.v.m. de berekening van de doorloophoogte</t>
        </r>
      </text>
    </comment>
    <comment ref="K33" authorId="0">
      <text>
        <r>
          <rPr>
            <b/>
            <sz val="12"/>
            <rFont val="Tahoma"/>
            <family val="2"/>
          </rPr>
          <t>De vrije doorloophoogte moet volgens het bouwbesluit 2300 zijn</t>
        </r>
      </text>
    </comment>
    <comment ref="P35" authorId="0">
      <text>
        <r>
          <rPr>
            <b/>
            <sz val="12"/>
            <rFont val="Tahoma"/>
            <family val="2"/>
          </rPr>
          <t>Deze tekst wissen als de uitvoering als getekend moet zijn.</t>
        </r>
      </text>
    </comment>
    <comment ref="K32" authorId="0">
      <text>
        <r>
          <rPr>
            <b/>
            <sz val="12"/>
            <rFont val="Tahoma"/>
            <family val="2"/>
          </rPr>
          <t>Dit is de dikte van het totale vloerpakket van de bovenste vloer.
Deze invullen i.v.m. de berekening van de doorloophoogte</t>
        </r>
      </text>
    </comment>
  </commentList>
</comments>
</file>

<file path=xl/comments4.xml><?xml version="1.0" encoding="utf-8"?>
<comments xmlns="http://schemas.openxmlformats.org/spreadsheetml/2006/main">
  <authors>
    <author>Fam Blankestijn</author>
  </authors>
  <commentList>
    <comment ref="G29" authorId="0">
      <text>
        <r>
          <rPr>
            <b/>
            <sz val="12"/>
            <rFont val="Tahoma"/>
            <family val="2"/>
          </rPr>
          <t>Maat van muur tot looplijn.
Standaard is dat 300</t>
        </r>
      </text>
    </comment>
    <comment ref="AQ12" authorId="0">
      <text>
        <r>
          <rPr>
            <b/>
            <sz val="12"/>
            <rFont val="Tahoma"/>
            <family val="2"/>
          </rPr>
          <t>Maat van muur tot buitenkant boom</t>
        </r>
      </text>
    </comment>
    <comment ref="U2" authorId="0">
      <text>
        <r>
          <rPr>
            <b/>
            <sz val="12"/>
            <rFont val="Tahoma"/>
            <family val="2"/>
          </rPr>
          <t>Maat van muur tot trapgatmaat</t>
        </r>
      </text>
    </comment>
    <comment ref="A15" authorId="0">
      <text>
        <r>
          <rPr>
            <b/>
            <sz val="12"/>
            <rFont val="Tahoma"/>
            <family val="2"/>
          </rPr>
          <t>Maat van muur tot voorkant trap</t>
        </r>
      </text>
    </comment>
    <comment ref="X31" authorId="0">
      <text>
        <r>
          <rPr>
            <b/>
            <sz val="12"/>
            <rFont val="Tahoma"/>
            <family val="2"/>
          </rPr>
          <t>Dit getal alleen verlagen als de aantrede het niet toelaat dat de optrede onder de 185mm blijft</t>
        </r>
      </text>
    </comment>
    <comment ref="X32" authorId="0">
      <text>
        <r>
          <rPr>
            <b/>
            <sz val="12"/>
            <rFont val="Tahoma"/>
            <family val="2"/>
          </rPr>
          <t>Volgens het bouwbesluit mag de optrede maximaal 185mm zijn.</t>
        </r>
      </text>
    </comment>
    <comment ref="AO32" authorId="0">
      <text>
        <r>
          <rPr>
            <b/>
            <sz val="12"/>
            <rFont val="Tahoma"/>
            <family val="2"/>
          </rPr>
          <t>Is van voorkant trede tot voorkant trede, gemeten op de looplijn.
Moet volgens het bouwbesluit minimaal 220mm zijn</t>
        </r>
      </text>
    </comment>
    <comment ref="X30" authorId="0">
      <text>
        <r>
          <rPr>
            <b/>
            <sz val="12"/>
            <rFont val="Tahoma"/>
            <family val="2"/>
          </rPr>
          <t>Maat van bovenkant vloer tot bovenkant vloer</t>
        </r>
      </text>
    </comment>
    <comment ref="AO30" authorId="0">
      <text>
        <r>
          <rPr>
            <b/>
            <sz val="12"/>
            <rFont val="Tahoma"/>
            <family val="2"/>
          </rPr>
          <t>De looplijn is een denkbeeldige lijn waar logischerwijs de trap belopen wordt</t>
        </r>
      </text>
    </comment>
    <comment ref="AB2" authorId="0">
      <text>
        <r>
          <rPr>
            <b/>
            <sz val="12"/>
            <rFont val="Tahoma"/>
            <family val="2"/>
          </rPr>
          <t>Trapgatmaat
Invullen i.v.m. de berekening van de doorloophoogte</t>
        </r>
      </text>
    </comment>
    <comment ref="K33" authorId="0">
      <text>
        <r>
          <rPr>
            <b/>
            <sz val="12"/>
            <rFont val="Tahoma"/>
            <family val="2"/>
          </rPr>
          <t>De vrije doorloophoogte moet volgens het bouwbesluit 2300 zijn</t>
        </r>
      </text>
    </comment>
    <comment ref="P35" authorId="0">
      <text>
        <r>
          <rPr>
            <b/>
            <sz val="12"/>
            <rFont val="Tahoma"/>
            <family val="2"/>
          </rPr>
          <t>Deze tekst wissen als de uitvoering als getekend moet zijn.</t>
        </r>
      </text>
    </comment>
    <comment ref="K32" authorId="0">
      <text>
        <r>
          <rPr>
            <b/>
            <sz val="12"/>
            <rFont val="Tahoma"/>
            <family val="2"/>
          </rPr>
          <t>Dit is de dikte van het totale vloerpakket van de bovenste vloer.
Deze invullen i.v.m. de berekening van de doorloophoogte</t>
        </r>
      </text>
    </comment>
  </commentList>
</comments>
</file>

<file path=xl/comments5.xml><?xml version="1.0" encoding="utf-8"?>
<comments xmlns="http://schemas.openxmlformats.org/spreadsheetml/2006/main">
  <authors>
    <author>Fam Blankestijn</author>
  </authors>
  <commentList>
    <comment ref="S2" authorId="0">
      <text>
        <r>
          <rPr>
            <b/>
            <sz val="12"/>
            <rFont val="Tahoma"/>
            <family val="2"/>
          </rPr>
          <t>Maat van muur tot trapgatmaat</t>
        </r>
      </text>
    </comment>
    <comment ref="A13" authorId="0">
      <text>
        <r>
          <rPr>
            <b/>
            <sz val="12"/>
            <rFont val="Tahoma"/>
            <family val="2"/>
          </rPr>
          <t>Maat van muur tot trapgatmaat</t>
        </r>
      </text>
    </comment>
    <comment ref="AN13" authorId="0">
      <text>
        <r>
          <rPr>
            <b/>
            <sz val="12"/>
            <rFont val="Tahoma"/>
            <family val="2"/>
          </rPr>
          <t>Maat van muur tot voorkant trap</t>
        </r>
      </text>
    </comment>
    <comment ref="AG26" authorId="0">
      <text>
        <r>
          <rPr>
            <b/>
            <sz val="12"/>
            <rFont val="Tahoma"/>
            <family val="2"/>
          </rPr>
          <t>Maat van muur tot looplijn.
Standaard is dat 300</t>
        </r>
      </text>
    </comment>
    <comment ref="J26" authorId="0">
      <text>
        <r>
          <rPr>
            <b/>
            <sz val="12"/>
            <rFont val="Tahoma"/>
            <family val="2"/>
          </rPr>
          <t>Maat van muur tot buitenkant boom</t>
        </r>
      </text>
    </comment>
    <comment ref="L29" authorId="0">
      <text>
        <r>
          <rPr>
            <b/>
            <sz val="12"/>
            <rFont val="Tahoma"/>
            <family val="2"/>
          </rPr>
          <t>Dit getal alleen verlagen als de aantrede het niet toelaat dat de optrede onder de 185mm blijft</t>
        </r>
      </text>
    </comment>
    <comment ref="L30" authorId="0">
      <text>
        <r>
          <rPr>
            <b/>
            <sz val="12"/>
            <rFont val="Tahoma"/>
            <family val="2"/>
          </rPr>
          <t>Volgens het bouwbesluit mag de optrede maximaal 185mm zijn.</t>
        </r>
      </text>
    </comment>
    <comment ref="Z30" authorId="0">
      <text>
        <r>
          <rPr>
            <b/>
            <sz val="12"/>
            <rFont val="Tahoma"/>
            <family val="2"/>
          </rPr>
          <t>Is van voorkant trede tot voorkant trede, gemeten op de looplijn.
Moet volgens het bouwbesluit minimaal 220mm zijn</t>
        </r>
      </text>
    </comment>
    <comment ref="L28" authorId="0">
      <text>
        <r>
          <rPr>
            <b/>
            <sz val="12"/>
            <rFont val="Tahoma"/>
            <family val="2"/>
          </rPr>
          <t>Maat van bovenkant vloer tot bovenkant vloer</t>
        </r>
      </text>
    </comment>
    <comment ref="Z28" authorId="0">
      <text>
        <r>
          <rPr>
            <b/>
            <sz val="12"/>
            <rFont val="Tahoma"/>
            <family val="2"/>
          </rPr>
          <t>De looplijn is een denkbeeldige lijn waar logischerwijs de trap belopen wordt</t>
        </r>
      </text>
    </comment>
    <comment ref="AN16" authorId="0">
      <text>
        <r>
          <rPr>
            <b/>
            <sz val="12"/>
            <rFont val="Tahoma"/>
            <family val="2"/>
          </rPr>
          <t>Trapgatmaat
Invullen i.v.m. de berekening van de doorloophoogte</t>
        </r>
      </text>
    </comment>
    <comment ref="AL29" authorId="0">
      <text>
        <r>
          <rPr>
            <b/>
            <sz val="12"/>
            <rFont val="Tahoma"/>
            <family val="2"/>
          </rPr>
          <t>De vrije doorloophoogte moet volgens het bouwbesluit 2300 zijn</t>
        </r>
      </text>
    </comment>
    <comment ref="R34" authorId="0">
      <text>
        <r>
          <rPr>
            <b/>
            <sz val="12"/>
            <rFont val="Tahoma"/>
            <family val="2"/>
          </rPr>
          <t>Deze tekst wissen als de uitvoering als getekend moet zijn.</t>
        </r>
      </text>
    </comment>
    <comment ref="AL28" authorId="0">
      <text>
        <r>
          <rPr>
            <b/>
            <sz val="12"/>
            <rFont val="Tahoma"/>
            <family val="2"/>
          </rPr>
          <t>Dit is de dikte van het totale vloerpakket van de bovenste vloer.
Deze invullen i.v.m. de berekening van de doorloophoogte</t>
        </r>
      </text>
    </comment>
  </commentList>
</comments>
</file>

<file path=xl/comments7.xml><?xml version="1.0" encoding="utf-8"?>
<comments xmlns="http://schemas.openxmlformats.org/spreadsheetml/2006/main">
  <authors>
    <author>Fam Blankestijn</author>
  </authors>
  <commentList>
    <comment ref="A8" authorId="0">
      <text>
        <r>
          <rPr>
            <sz val="12"/>
            <rFont val="Tahoma"/>
            <family val="2"/>
          </rPr>
          <t>Deze bedrijfsgegevens invoeren bij het label "Bedrijfsgegevens"</t>
        </r>
      </text>
    </comment>
  </commentList>
</comments>
</file>

<file path=xl/comments8.xml><?xml version="1.0" encoding="utf-8"?>
<comments xmlns="http://schemas.openxmlformats.org/spreadsheetml/2006/main">
  <authors>
    <author>Fam Blankestijn</author>
  </authors>
  <commentList>
    <comment ref="A8" authorId="0">
      <text>
        <r>
          <rPr>
            <sz val="12"/>
            <rFont val="Tahoma"/>
            <family val="2"/>
          </rPr>
          <t>Deze bedrijfsgegevens invoeren bij het label "Bedrijfsgegevens"</t>
        </r>
      </text>
    </comment>
  </commentList>
</comments>
</file>

<file path=xl/sharedStrings.xml><?xml version="1.0" encoding="utf-8"?>
<sst xmlns="http://schemas.openxmlformats.org/spreadsheetml/2006/main" count="290" uniqueCount="189">
  <si>
    <t>Lengte looplijn:</t>
  </si>
  <si>
    <t>Aantrede:</t>
  </si>
  <si>
    <t>Aantal optreden:</t>
  </si>
  <si>
    <t>HOUTEN TRAPPEN ONTWERPEN</t>
  </si>
  <si>
    <t>Ontwerpconsequenties volgens Bouwbesluit</t>
  </si>
  <si>
    <t xml:space="preserve">Trappen in woningen en utiliteitsgebouwen kennen vele verschijningsvormen; niet alleen wat betreft type en afmetingen, maar ook in materiaal en uitvoering. Toch hebben ze allemaal één ding gemeen: ze dienen mensen en goederen om hoogteverschillen te overbruggen. En daarom is de evoluerende menselijke maat mede van invloed op de maatvoering van trappen. </t>
  </si>
  <si>
    <t>Een trap is een optelsom van functionele en esthetische eisen. Met name in de grote landhuizen en villa’s van oudere datum zien we vaak royale en luxe trappen die breder en 'luier' (dat wil zeggen minder steil) zijn dan we de laatste decennia in de naoorlogse woningbouw gewend zijn.</t>
  </si>
  <si>
    <t>De opkomst van de sociale woningbouw met zijn betrekkelijk kleine woningen, die tegen geringe kosten in een korte tijd gebouwd moesten worden, betekende automatisch een verkleining van de ruimte die een trap mocht innemen. Een kleinere trap betekende weliswaar ruimtewinst voor woon- en slaapvertrekken (in de praktijk vaak niet meer dan één vierkante meter) maar dat ging in veel gevallen wel ten koste van het comfort en de veiligheid van het traplopen.</t>
  </si>
  <si>
    <t xml:space="preserve">De veranderende opvattingen over gewenste verdiepingshoogten, veiligheid en bruikbaarheid van onze woningen vereisen momenteel een andere maatvoering. Een grotere, en daardoor minder steile trap betekent niet alleen een langere bruikbaarheid van woningen voor de bewoners, maar ook een toename van het comfort en minder huiselijke ongevallen. Die veranderde eisen vinden we onder andere terug in de ontwikkeling van de Nederlandse bouwregelgeving met als laatste loot Bouwbesluit. De leden van de sectie Trappen van de Nederlandse Bond van Timmerfabrikanten (NBvT) volgen deze veranderingen op de voet en stemmen hun productie af op deze veiliger en comfortabeler wijze van traplopen. </t>
  </si>
  <si>
    <t xml:space="preserve">Afmetingen en ontwerpconsequenties </t>
  </si>
  <si>
    <t>Als gevolg van de nieuwe maten van Bouwbesluit verandert er veel. De trap wordt vooral langer en tevens neemt de vrije hoogte toe. Voor de ontwerpers betekent dat, zeker in de beginfase, veel verschuivingen. Zo is het oppassen met twee trappen boven elkaar; de vereiste vrije hoogte boven de treden van de ondertrap laat nauwelijks speling om voor de boventrap een andere trapvorm te kiezen. Trappen die naar een bovenverdieping met een woon- of slaapruimte voeren, zullen bij een schuine kap al gauw in de richting van de nok uit moeten komen. De vrije hoogte van 2,30 m is daarvoor bepalend. De maten en afmetingen uit bijgaande tabel zijn ontleend aan Bouwbesluit en zijn gebaseerd op de meest voorkomende eengezinswoning.</t>
  </si>
  <si>
    <t>Waarschuwing voor combinatie ongelijkvormige verdiepingstrap en zoldertrap!</t>
  </si>
  <si>
    <t>De combinatie van twee boven elkaar geplaatste ongelijkvormig verdreven trappen leidt er al snel toe dat niet meer kan worden voldaan aan de eis van vrije hoogte van 2,30 m genoemd in Bouwbesluit.</t>
  </si>
  <si>
    <t>Ook al daarom is het aan te bevelen om een zolderverdieping, die zich leent om later als gebruiksruimte te dienen, alvast bij de nieuwbouw te voorzien van een trap die aan de hiervoor gestelde eisen voldoet.</t>
  </si>
  <si>
    <t>Bouwbesluit nieuw te bouwen woningen</t>
  </si>
  <si>
    <t>Afmetingen van een trap voor een woonfunctie</t>
  </si>
  <si>
    <t>Minimumbreedte van de trap</t>
  </si>
  <si>
    <t>Minimumvrije hoogte boven de trap</t>
  </si>
  <si>
    <t>Maximumhoogte van de trap</t>
  </si>
  <si>
    <t>Maximumhoogte van een optrede</t>
  </si>
  <si>
    <t>Minimumafstand van de klimlijn tot de zijkanten van de trap</t>
  </si>
  <si>
    <t>0,80 m</t>
  </si>
  <si>
    <t>2,3 m</t>
  </si>
  <si>
    <t>4 m</t>
  </si>
  <si>
    <t>0,22 m</t>
  </si>
  <si>
    <t>0,185 m</t>
  </si>
  <si>
    <t>0,05 m</t>
  </si>
  <si>
    <t>0,23 m</t>
  </si>
  <si>
    <t>0,3 m</t>
  </si>
  <si>
    <t>De traplengte</t>
  </si>
  <si>
    <t>De grotere aantrede van minimaal 0,22 m in combinatie met de kleinere optrede van maximaal 0,185 m resulteert weliswaar in een zeer plezierig beloopbare en daardoor veiliger trap, maar de traplengte neemt daardoor toe. Uitgaande van de praktische maat van bovenkant vloer tot bovenkant verdiepingsvloer van ± 2,90 m (2,60 m plafondhoogte + 0,30 m vloerdikte) komen we uit op een trap met 16 optreden in plaats van de tot nu toe gebruikelijke 13. Ook door die drie extra treden neemt de traplengte uiteraard toe. Bij een dikker vloerpakket komt daar al snel nog één trede bij.</t>
  </si>
  <si>
    <t>De maximale hoogte die een trap in één lengte mag overbruggen, is ongewijzigd 4,00 m. Bij overschrijding is een (tussen)bordes de oplossing. Dat is overigens voor ouderen ook bij mindere hoogten een comfortabel rustpunt. De noodzaak om door schuin verlopende (‘verdreven’) treden ‘de bocht te nemen’ vervalt dan en het bordes biedt gelegenheid voor een adempauze tijdens het bestijgen van de trap.</t>
  </si>
  <si>
    <t>Trapbreedte</t>
  </si>
  <si>
    <t xml:space="preserve">De voorschriften geven aan dat een in een verkeersroute gelegen trap gemeten tussen de trapafscheidingen een breedte van tenminste 0,80 m moet hebben.Leuningen mogen daarbij buiten beschouwing worden gelaten. Een aangrenzende wand, en bij het ontbreken daarvan, de buitenkant van een boom worden genoemd als trapafscheiding. Spillen, hulpspillen en traphekken moeten naar de mening van de Sectie Trappen evenwel ook als trapafscheiding worden beschouwd. Dit heeft consequenties voor de breedte van trappen. </t>
  </si>
  <si>
    <t xml:space="preserve">Vrije hoogte </t>
  </si>
  <si>
    <t>De vrije hoogte (dit is de maat tussen bovenkant trede en een daarboven gelegen constructiedeel zoals de rand van het trapgat, de bovenliggende trap of de schuine kap) is vastgesteld op 2,30 m. Bij direct boven elkaar gelegen gelijkvormige trappen ontstaan er geen bijzondere problemen met de vrije hoogte. Hoewel aan de afmetingen van trappen die naar een andere dan voor bewoning bestemde ruimte leiden, bijvoorbeeld een berging, kelder of zolder, géén eisen worden gesteld is het de vraag of het verstandig is voor deze trappen een andere maatvoeringen te kiezen. Enerzijds leert de praktijk dat, wat nu een zolder is, na enige tijd een slaap- of werkruimte wordt en ook dan is comfort en veiligheid een groot goed; anderzijds wordt daarmee de problematiek voor de vereiste vrije hoogte boven de onderliggende trap vermeden. Indien de zoldertrap wat krapper is bemeten, dan doet zich voor de verdiepingstrap het probleem voor dat in een gebied nabij de spil de vereiste 2,30 m niet wordt gehaald (de zoldertrap zit de verdiepingstrap in de weg). Ook dat pleit voor de keuze van nagenoeg gelijkvormige verdiepings- en zoldertrappen.</t>
  </si>
  <si>
    <t>De wel</t>
  </si>
  <si>
    <t>Onderzoek naar de beloopbaarheid van trappen heeft uitgewezen dat op plaatsen waar bij verdreven treden aan de spilzijde nu eenmaal kleine tredebreedten voorkomen de veiligheid wordt verbeterd door de aanwezigheid van een wel van voldoende afmeting.</t>
  </si>
  <si>
    <t>Bouwbesluit laat toe dat de dieptemaat van de wel wordt beperkt tot 0,01 m (verschil minimum aantrede en minimum breedte van het tredevlak). Dit is niet in overeenstemming met NEN 3509 'Trappen in woningen en woongebouwen' , waarin bij aantreden kleiner dan 0,21 m (richting spil is dit al snel het geval) een wel met een diepte van tenminste 0,04 wordt voorgeschreven. De Sectie Trappen is daarom uit veiligheids-, maar ook uit technische (meer oplegging van de trede in de spil) overwegingen van mening dat voor 'Bouwbesluit Trappen' een wel met een diepte van tenminste 0,04 m aangehouden dient te worden.</t>
  </si>
  <si>
    <t xml:space="preserve">Loop- en klimlijn, aan- en optrede </t>
  </si>
  <si>
    <t>Een goede beloopbaarheid van een trap, en daarmee het comfort en de veiligheid, is van essentieel belang. De voorschriften geven aanwijzingen hoe de ontwerper/trappenfabrikant hiermee om moet gaan. De minimale aantrede en maximale optrede zijn vastgelegd. Hieruit volgt direct de maximale traphelling, ook wel aangeduid als de luiheid van de trap. Nog luier kan ook, maar dit moet wel passen binnen de natuurlijke staplengte. Doe men dat niet, door bijvoorbeeld een nog grotere aantrede te kiezen, dan wordt de trap een hindernisbaan, bijvoorbeeld drie stappen voor twee treden. De rechte (steek)trap is eenvoudig van constructie, maar bij de veelvuldig toegepaste trappen met één of twee kwarten komt meer kijken. De opeenvolgende treden moeten op de looplijn een vloeiend verloop hebben. Een juiste zogenoemde verdrijving van de traptreden is zeer belangrijk om te voorkomen dat de trap een struikelobject wordt.</t>
  </si>
  <si>
    <t>De gespecialiseerde leden van de sectie Trappen van de NBvT beschikken uiteraard over die benodige kennis en vaardigheden. Zowel de werkvoorbereiding als het maken van trappen is vergaand geautomatiseerd. Ontwerpprogramma’s voor de verschillende typen houden zoveel mogelijk al rekening met alle vereiste en gewenste maten. De klimlijn (de denkbeeldige vloeiend verlopende lijn die de voorkanten van de treden met elkaar verbindt) heeft altijd het juiste verloop. De discussie om met inachtneming van de voorgeschreven minimummaten en -afmetingen tot een juiste straal en koorde voor een goede verdrijving te komen is inmiddels afgerond. Hierbij zijn alle eisen, wensen en aanwijzingen over klimlijn, looplijn (de horizontale projectie van de klimlijn waar alle aantreden gelijk van breedte zijn en waarlangs een gebruiker normaliter loopt), beloopbaarheid en veiligheid gehonoreerd.</t>
  </si>
  <si>
    <t>a. optrede</t>
  </si>
  <si>
    <t>b. breedte tredevlak op de looplijn</t>
  </si>
  <si>
    <t>c. aantrede op de looplijn</t>
  </si>
  <si>
    <t>d. welbreedte</t>
  </si>
  <si>
    <t xml:space="preserve">Afmetingen van de trapgaten </t>
  </si>
  <si>
    <t xml:space="preserve">Het trapgat is minimaal 95 x 210 cm </t>
  </si>
  <si>
    <t xml:space="preserve">Alles in beschouwing nemend en met inachtneming van de gebruikelijke toleranties voor stelruimte adviseert de sectie Trappen uitgaande van rechthoekige trapgaten voor in de Nederlandse woningbouw meest gebruikelijke traptypen de volgende minimum afmetingen van trapgaten. </t>
  </si>
  <si>
    <t>0,90 m</t>
  </si>
  <si>
    <t>0,95 m</t>
  </si>
  <si>
    <t>1,00 m</t>
  </si>
  <si>
    <t>Minimum afmeting rechthoekig trapgat</t>
  </si>
  <si>
    <t>breedte</t>
  </si>
  <si>
    <t>lengte</t>
  </si>
  <si>
    <t>Rechte steektrap</t>
  </si>
  <si>
    <t>Kwartslag boven</t>
  </si>
  <si>
    <t>Kwartslag onder</t>
  </si>
  <si>
    <t>Dubbelkwart</t>
  </si>
  <si>
    <t>Halfslag</t>
  </si>
  <si>
    <t>1,80 m</t>
  </si>
  <si>
    <t>3,25 m</t>
  </si>
  <si>
    <t>3,20 m</t>
  </si>
  <si>
    <t>3,15 m</t>
  </si>
  <si>
    <t>1,75 m</t>
  </si>
  <si>
    <t>1,90 m</t>
  </si>
  <si>
    <t>3.05 m</t>
  </si>
  <si>
    <t>1,65 m</t>
  </si>
  <si>
    <t>1,05 m</t>
  </si>
  <si>
    <t>2,00 m</t>
  </si>
  <si>
    <t>3,10 m</t>
  </si>
  <si>
    <t>2,95 m</t>
  </si>
  <si>
    <t>1,55 m</t>
  </si>
  <si>
    <t>Uiteraard zijn ook andere (L-vormige) trapgaten mogelijk. De leden van de Sectie Trappen kunnen u daarover nader informeren.</t>
  </si>
  <si>
    <t>Bovenkwart</t>
  </si>
  <si>
    <t>Onderkwart</t>
  </si>
  <si>
    <t>Ter beperking van de tenminste benodigde lengte van het trapgat is in de tabel uitgegaan van 0,135 m doorsteek van de onderste trede. Afhankelijk van de situering kan deze doorsteek een obstakel vormen voor de minimaal 0,85 m brede verkeersroute die naar de trap leidt. Indien dat het geval is schuift de voorkant van de eerste trede op en wordt het trapgat evenredig langer.</t>
  </si>
  <si>
    <t>Bij de breedtematen van het trapgat is rekening gehouden met de benodigde stelruimte en de aanwezigheid van een of twéé doorlopende hoofdspil(len), waarbij de breedte van de trap wordt gemeten tussen buitenkant boom en binnenkant spil.</t>
  </si>
  <si>
    <t>Bij verdreven trappen moet voorts worden bedacht dat een vermindering van de breedte van de trap respectievelijk het trapgat leidt tot een verlenging van de trap respectievelijk het trapgat. De minimum lengte van de looplijn is immers een vaste maat die wordt bepaald door het te overbruggen hoogteverschil en de in het Bouwbesluit vastgelegde minimum maat van de aantrede en de maximum maat van de optrede.</t>
  </si>
  <si>
    <t>De trappenfabrikanten hebben - behoudens de door trappenstellers in acht te nemen Arbo-eisen - geen probleem om luie en dus grotere en zwaardere trappen te maken. Maar dan moet er voor de trap wel voldoende ruimte zijn. Helaas wordt men in een toenemend aantal gevallen geconfronteerd met een te krap bemeten ruimte, waarin onmogelijk trappen kunnen worden gerealiseerd die in alle opzichten voldoen aan de eisen van Bouwbesluit.</t>
  </si>
  <si>
    <t xml:space="preserve">Ontwerpvrijheid, markt en klantgerichtheid </t>
  </si>
  <si>
    <t>In de projectmatige woningbouw worden trappen doorgaans tijdens de ruwbouwfase geplaatst en gebruikt voor het verticale transport van verschillende bouwelementen. Ze houden daar altijd beschadigingen aan over, die ook na het afwerken nog vaak zichtbaar blijven, dit tot ergernis van de bewoner en de trappenmaker die met zorg en vakmanschap een goed en kwalitatief hoogwaardig product heeft afgeleverd. Veel beschadigingen zijn te voorkomen door gedurende het bouwproces gebruik te maken van tijdelijke trappen en pas na het leggen van de afwerkvloeren en het schilderen de definitieve trap te stellen. Als groot voordeel hebben de architect en/of koper de tijd om in overleg met de trappenfabrikant te kiezen voor de gewenste uitvoering, houtsoort en afwerking. Het assortiment in geschikte houtsoorten die dekkend of transparant kunnen worden afgewerkt is groot. Ook maakt de trappenindustrie al volop gebruik van oplosmiddelarme verven en lakken. Deze werkwijze sluit ook prima aan op industrieel en demontabel bouwen, en niet te vergeten op de persoonlijke woonwensen, omdat de consument met het later plaatsen van de trap een keuzevrijheid wordt geboden die hij niet eerder heeft gehad.</t>
  </si>
  <si>
    <t>Verschillende trappenfabrikanten hebben in hun showroom een keur van traptypen, modellen, geschikte houtsoorten, trapleuningen hekken en hun afwerkingen staan.</t>
  </si>
  <si>
    <t>Maten in millimeters!</t>
  </si>
  <si>
    <t>Minimumaantrede ter plaatse van de klimlijn,gemeten loodrecht op de voorkant van de trede</t>
  </si>
  <si>
    <t>Minimumbreedte van het tredevlak,gemeten loodrecht op de voorkant van dat vlak</t>
  </si>
  <si>
    <t>Totale optrede:</t>
  </si>
  <si>
    <t>1 optrede:</t>
  </si>
  <si>
    <t>Totale aantrede (looplijn):</t>
  </si>
  <si>
    <t>Aantal aantreden:</t>
  </si>
  <si>
    <t>Algemeen</t>
  </si>
  <si>
    <t>Bij elk label geld:</t>
  </si>
  <si>
    <t>D. Alle maten in milimeters.</t>
  </si>
  <si>
    <t>A. Rechte trap</t>
  </si>
  <si>
    <t>Uitleg bij het gebruik</t>
  </si>
  <si>
    <t>F. Bij elk model trap wordt rekening gehouden met een welstuk van 70mm en voorhout van 20mm</t>
  </si>
  <si>
    <t>G. Bij de trap met kwart en de spiltrap is er vanuit gegaan dat de doorloopbreedte overal gelijk is. (als dat iets afwijkt heeft dat weinig invloed op de aantrede)</t>
  </si>
  <si>
    <t>Jan de timmerman</t>
  </si>
  <si>
    <t>Traplaantje 12</t>
  </si>
  <si>
    <t>1122 AB</t>
  </si>
  <si>
    <t>Hogerop</t>
  </si>
  <si>
    <t>E-mail:</t>
  </si>
  <si>
    <t>Tel:</t>
  </si>
  <si>
    <t>12 12 12 12 12</t>
  </si>
  <si>
    <t>12 12 12 12 13</t>
  </si>
  <si>
    <t>Fax:</t>
  </si>
  <si>
    <t>jandetimmerman@trede.nl</t>
  </si>
  <si>
    <t>Mobiel:</t>
  </si>
  <si>
    <t>06 11 12 13 14</t>
  </si>
  <si>
    <t>Offerteaanvraag</t>
  </si>
  <si>
    <t>Werk:</t>
  </si>
  <si>
    <t>Houtsoort:</t>
  </si>
  <si>
    <t>Meranti</t>
  </si>
  <si>
    <t>Merbau</t>
  </si>
  <si>
    <t>Iroko</t>
  </si>
  <si>
    <t>Vuren</t>
  </si>
  <si>
    <t>Eiken</t>
  </si>
  <si>
    <t>Essen</t>
  </si>
  <si>
    <t>Anders nl.</t>
  </si>
  <si>
    <t>Open</t>
  </si>
  <si>
    <t>Dicht</t>
  </si>
  <si>
    <t>Aantal antislipstrippen</t>
  </si>
  <si>
    <t>1 strip per trede</t>
  </si>
  <si>
    <t>2 strippen per trede</t>
  </si>
  <si>
    <t>n.v.t.</t>
  </si>
  <si>
    <t>Type antislipstrippen</t>
  </si>
  <si>
    <t>Rubber zwart</t>
  </si>
  <si>
    <t>Rubber wit</t>
  </si>
  <si>
    <t>Rubber bruin</t>
  </si>
  <si>
    <t>R.v.s.</t>
  </si>
  <si>
    <t>Type leuningen</t>
  </si>
  <si>
    <t>Rechthoekig 40x60</t>
  </si>
  <si>
    <t>Rond 40mm</t>
  </si>
  <si>
    <t>Omega</t>
  </si>
  <si>
    <t>Ander nl.</t>
  </si>
  <si>
    <t>Type spijl</t>
  </si>
  <si>
    <t>Adres</t>
  </si>
  <si>
    <t>Bedrijfsnaam</t>
  </si>
  <si>
    <t>Postcode</t>
  </si>
  <si>
    <t>Plaats</t>
  </si>
  <si>
    <t>Plat rechthoekig</t>
  </si>
  <si>
    <t>Plat geprofileerd</t>
  </si>
  <si>
    <t>Gedraaid</t>
  </si>
  <si>
    <t>Rond 22mm</t>
  </si>
  <si>
    <t>Anders nl:</t>
  </si>
  <si>
    <t>Behandeling</t>
  </si>
  <si>
    <t>Onbehandeld</t>
  </si>
  <si>
    <t>Gelakt</t>
  </si>
  <si>
    <t>Wit</t>
  </si>
  <si>
    <t>Aan:</t>
  </si>
  <si>
    <t>T.a.v.</t>
  </si>
  <si>
    <t>Janzelf</t>
  </si>
  <si>
    <t>Contactpersoon:</t>
  </si>
  <si>
    <t>Bijzonderheden:</t>
  </si>
  <si>
    <t>Opdracht</t>
  </si>
  <si>
    <t>Dan zijn er nog de volgende labels:</t>
  </si>
  <si>
    <t>D: Bedrijfsgegevens</t>
  </si>
  <si>
    <t>E: Offerte</t>
  </si>
  <si>
    <t>F: Opdracht</t>
  </si>
  <si>
    <t>G: Bouwbesluit</t>
  </si>
  <si>
    <t>Bedrijfsgegevens</t>
  </si>
  <si>
    <t>Hier kunnen uw gegevens worden ingevoerd. Die komen dan automatisch op het label "offerte" en "opdracht". Als u dit invoert en u slaat het document op dan hoeft dat maar één keer ingevoerd te worden.</t>
  </si>
  <si>
    <t>Offerte en opdracht</t>
  </si>
  <si>
    <t>Bouwbesluit</t>
  </si>
  <si>
    <t>Hierin staan de eisen van het huidige geldende (2005) bouwbesluit, dan gaat het met name om de afmetingen van de trap. In de uitvoering zijn veel varianten die op het bouwbesluit geen invloed hebben.</t>
  </si>
  <si>
    <t>Minimumbreedte van het tredevlak ter plaatse van de klimlijn, gemeten loodrecht op de voorkant van dat vlak</t>
  </si>
  <si>
    <t>E. Bij bijna elke cel staat een uitleg over de betreffende waarde, (cellen met rood hoekje). Houd de cursor boven de betreffende cel en de uitleg is te lezen.</t>
  </si>
  <si>
    <t>Vloerdikte boven:</t>
  </si>
  <si>
    <t>Doorloophoogte:</t>
  </si>
  <si>
    <t>Trapschuinte:</t>
  </si>
  <si>
    <t>Er zijn vier labels, met elk een ander model trap:</t>
  </si>
  <si>
    <t>B. Trap met onderkwart</t>
  </si>
  <si>
    <t>C. Trap met bovenkwart</t>
  </si>
  <si>
    <t>D. Spiltrap</t>
  </si>
  <si>
    <t>A. U kunt alleen de blauwe en gele cellen wijzigen.</t>
  </si>
  <si>
    <t>C. In de groene en roze cellen komen de uitkomsten.</t>
  </si>
  <si>
    <t>Trappen</t>
  </si>
  <si>
    <t>De traptekeningen worden schematisch weer gegeven, dus bij maatwijzigingen veranderd de tekening niet. De berekening is uitteraard wel goed. Als de trap gespiegeld moet worden uitgevoerd dient u dat wel duidelijk aan te geven bij een bestelling.</t>
  </si>
  <si>
    <t>Bij deze labels kunt u snel en eenvoudig uw wensen voor een trap kenbaar maken en met een tekening van één van de eerste vier labels een offerte aanvragen of een opdracht doorgeven. U kunt dat invullen in dit document en dan uitdraaien, maar u kunt ook het document afdrukken en met de pen invullen.</t>
  </si>
  <si>
    <t>Gespiegeld uitvoeren!!</t>
  </si>
  <si>
    <t>H. Bij elke trap staat de tekst "gespiegeld uitvoeren", deze tekst wissen als de trap moet worden zoals die getekend staat.</t>
  </si>
  <si>
    <t>I. Bij het aanvragen van een offerte of bij het plaatsen van een opdracht moet er misschien ballusters doorgestreept of worden toegevoegd.</t>
  </si>
  <si>
    <r>
      <t xml:space="preserve">B. Het wijzigen van de blauwe cel achter het </t>
    </r>
    <r>
      <rPr>
        <b/>
        <sz val="10"/>
        <rFont val="Arial"/>
        <family val="2"/>
      </rPr>
      <t>aantal optreden</t>
    </r>
    <r>
      <rPr>
        <sz val="10"/>
        <rFont val="Arial"/>
        <family val="0"/>
      </rPr>
      <t xml:space="preserve"> alleen als het niet anders kan.</t>
    </r>
  </si>
  <si>
    <t>J. Bij elke trap moet er worden aangegeven waar eventuele hekwerken komen.</t>
  </si>
  <si>
    <t>Breed</t>
  </si>
  <si>
    <t>1 optrede</t>
  </si>
  <si>
    <r>
      <t xml:space="preserve">Dit is een uitdraai van </t>
    </r>
    <r>
      <rPr>
        <b/>
        <sz val="10"/>
        <rFont val="Arial"/>
        <family val="2"/>
      </rPr>
      <t>Blankestijn Bouwadvies</t>
    </r>
  </si>
  <si>
    <t>Wilt u voor mij de trap in productie nemen volgens onderstaande lijst en bijgevoegde tekening, graag zien we de tekening voor productie ter controle.</t>
  </si>
  <si>
    <t>Wilt u voor mij een vrijblijvende offerte maken van de trap volgens onderstaande lijst en bijgevoegde tekening.</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</si>
</sst>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00000"/>
    <numFmt numFmtId="179" formatCode="0.00000000"/>
    <numFmt numFmtId="180" formatCode="0.000000000"/>
    <numFmt numFmtId="181" formatCode="0.0000000000"/>
    <numFmt numFmtId="182" formatCode="0.00000000000"/>
    <numFmt numFmtId="183" formatCode="0.000000000000"/>
    <numFmt numFmtId="184" formatCode="0.0000000000000"/>
    <numFmt numFmtId="185" formatCode="0.00000000000000"/>
    <numFmt numFmtId="186" formatCode="0.000000000000000"/>
    <numFmt numFmtId="187" formatCode="0.0000000000000000"/>
    <numFmt numFmtId="188" formatCode="0.00000000000000000"/>
    <numFmt numFmtId="189" formatCode="0.000000000000000000"/>
    <numFmt numFmtId="190" formatCode="0.0000000000000000000"/>
    <numFmt numFmtId="191" formatCode="0.000000"/>
    <numFmt numFmtId="192" formatCode="0.00000"/>
    <numFmt numFmtId="193" formatCode="0.0000"/>
    <numFmt numFmtId="194" formatCode="0.000"/>
    <numFmt numFmtId="195" formatCode="0.0"/>
    <numFmt numFmtId="196" formatCode="&quot;Ja&quot;;&quot;Ja&quot;;&quot;Nee&quot;"/>
    <numFmt numFmtId="197" formatCode="&quot;Waar&quot;;&quot;Waar&quot;;&quot;Niet waar&quot;"/>
    <numFmt numFmtId="198" formatCode="&quot;Aan&quot;;&quot;Aan&quot;;&quot;Uit&quot;"/>
    <numFmt numFmtId="199" formatCode="[$€-2]\ #.##000_);[Red]\([$€-2]\ #.##000\)"/>
  </numFmts>
  <fonts count="51">
    <font>
      <sz val="10"/>
      <name val="Arial"/>
      <family val="0"/>
    </font>
    <font>
      <sz val="8"/>
      <name val="Arial"/>
      <family val="0"/>
    </font>
    <font>
      <sz val="12"/>
      <name val="Arial"/>
      <family val="0"/>
    </font>
    <font>
      <b/>
      <sz val="13.5"/>
      <name val="Arial"/>
      <family val="2"/>
    </font>
    <font>
      <b/>
      <sz val="12"/>
      <name val="Arial"/>
      <family val="2"/>
    </font>
    <font>
      <b/>
      <i/>
      <sz val="10"/>
      <name val="Arial"/>
      <family val="2"/>
    </font>
    <font>
      <sz val="12"/>
      <color indexed="12"/>
      <name val="Arial"/>
      <family val="0"/>
    </font>
    <font>
      <b/>
      <sz val="12"/>
      <name val="Tahoma"/>
      <family val="2"/>
    </font>
    <font>
      <b/>
      <sz val="12"/>
      <color indexed="12"/>
      <name val="Arial"/>
      <family val="2"/>
    </font>
    <font>
      <u val="single"/>
      <sz val="10"/>
      <color indexed="12"/>
      <name val="Arial"/>
      <family val="0"/>
    </font>
    <font>
      <u val="single"/>
      <sz val="10"/>
      <color indexed="36"/>
      <name val="Arial"/>
      <family val="0"/>
    </font>
    <font>
      <sz val="11"/>
      <name val="Arial"/>
      <family val="0"/>
    </font>
    <font>
      <b/>
      <sz val="11"/>
      <name val="Arial"/>
      <family val="0"/>
    </font>
    <font>
      <sz val="12"/>
      <name val="Tahoma"/>
      <family val="2"/>
    </font>
    <font>
      <b/>
      <sz val="10"/>
      <name val="Arial"/>
      <family val="2"/>
    </font>
    <font>
      <b/>
      <sz val="10"/>
      <color indexed="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0" borderId="3" applyNumberFormat="0" applyFill="0" applyAlignment="0" applyProtection="0"/>
    <xf numFmtId="0" fontId="10" fillId="0" borderId="0" applyNumberFormat="0" applyFill="0" applyBorder="0" applyAlignment="0" applyProtection="0"/>
    <xf numFmtId="0" fontId="38" fillId="28" borderId="0" applyNumberFormat="0" applyBorder="0" applyAlignment="0" applyProtection="0"/>
    <xf numFmtId="0" fontId="9" fillId="0" borderId="0" applyNumberFormat="0" applyFill="0" applyBorder="0" applyAlignment="0" applyProtection="0"/>
    <xf numFmtId="0" fontId="39"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31" borderId="7" applyNumberFormat="0" applyFont="0" applyAlignment="0" applyProtection="0"/>
    <xf numFmtId="0" fontId="44" fillId="32"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94">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horizontal="center" wrapText="1"/>
    </xf>
    <xf numFmtId="1" fontId="2" fillId="0" borderId="0" xfId="0" applyNumberFormat="1" applyFont="1" applyFill="1" applyAlignment="1">
      <alignment horizontal="center" vertical="center"/>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Border="1" applyAlignment="1">
      <alignment/>
    </xf>
    <xf numFmtId="0" fontId="2" fillId="0" borderId="0" xfId="0" applyFont="1" applyFill="1" applyAlignment="1">
      <alignment horizontal="center" vertical="center"/>
    </xf>
    <xf numFmtId="0" fontId="4" fillId="0" borderId="0" xfId="0" applyFont="1" applyAlignment="1">
      <alignment/>
    </xf>
    <xf numFmtId="0" fontId="2" fillId="0" borderId="0" xfId="0" applyFont="1" applyAlignment="1">
      <alignment vertical="center"/>
    </xf>
    <xf numFmtId="0" fontId="2" fillId="0" borderId="0" xfId="0" applyFont="1" applyAlignment="1" applyProtection="1">
      <alignment vertical="center"/>
      <protection locked="0"/>
    </xf>
    <xf numFmtId="0" fontId="9" fillId="0" borderId="0" xfId="44" applyAlignment="1" applyProtection="1">
      <alignment vertical="center"/>
      <protection locked="0"/>
    </xf>
    <xf numFmtId="0" fontId="11" fillId="0" borderId="0" xfId="0" applyFont="1" applyAlignment="1">
      <alignment vertical="center"/>
    </xf>
    <xf numFmtId="0" fontId="12" fillId="0" borderId="0" xfId="0" applyFont="1" applyAlignment="1">
      <alignment horizontal="center" vertical="center"/>
    </xf>
    <xf numFmtId="0" fontId="12" fillId="0" borderId="10" xfId="0" applyFont="1" applyBorder="1" applyAlignment="1" applyProtection="1">
      <alignment horizontal="center" vertical="center"/>
      <protection locked="0"/>
    </xf>
    <xf numFmtId="0" fontId="0"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Alignment="1">
      <alignment horizontal="left" vertical="center"/>
    </xf>
    <xf numFmtId="0" fontId="4" fillId="0" borderId="0" xfId="0" applyFont="1" applyAlignment="1" applyProtection="1">
      <alignment horizontal="center" vertical="center"/>
      <protection locked="0"/>
    </xf>
    <xf numFmtId="0" fontId="15" fillId="0" borderId="0" xfId="0" applyFont="1" applyAlignment="1">
      <alignment/>
    </xf>
    <xf numFmtId="0" fontId="0" fillId="0" borderId="0" xfId="0" applyAlignment="1">
      <alignment/>
    </xf>
    <xf numFmtId="0" fontId="2" fillId="33" borderId="0" xfId="0" applyFont="1" applyFill="1" applyAlignment="1" applyProtection="1">
      <alignment horizontal="center" vertical="center"/>
      <protection locked="0"/>
    </xf>
    <xf numFmtId="0" fontId="2" fillId="33" borderId="11" xfId="0" applyFont="1" applyFill="1" applyBorder="1" applyAlignment="1" applyProtection="1">
      <alignment horizontal="center" vertical="center"/>
      <protection locked="0"/>
    </xf>
    <xf numFmtId="0" fontId="2" fillId="0" borderId="11" xfId="0" applyFont="1" applyBorder="1" applyAlignment="1">
      <alignment horizontal="right" vertical="center"/>
    </xf>
    <xf numFmtId="0" fontId="2" fillId="34"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2" fillId="0" borderId="0" xfId="0" applyFont="1" applyAlignment="1">
      <alignment horizontal="center" vertical="center"/>
    </xf>
    <xf numFmtId="195" fontId="2" fillId="35" borderId="11" xfId="0" applyNumberFormat="1" applyFont="1" applyFill="1" applyBorder="1" applyAlignment="1">
      <alignment horizontal="center" vertical="center"/>
    </xf>
    <xf numFmtId="1" fontId="2" fillId="35" borderId="11" xfId="0" applyNumberFormat="1" applyFont="1" applyFill="1" applyBorder="1" applyAlignment="1">
      <alignment horizontal="center" vertical="center"/>
    </xf>
    <xf numFmtId="0" fontId="8" fillId="0" borderId="0" xfId="0" applyFont="1" applyAlignment="1">
      <alignment horizontal="center" vertical="center"/>
    </xf>
    <xf numFmtId="0" fontId="9" fillId="0" borderId="0" xfId="44" applyFont="1" applyAlignment="1" applyProtection="1">
      <alignment horizontal="center"/>
      <protection/>
    </xf>
    <xf numFmtId="0" fontId="0" fillId="0" borderId="0" xfId="0" applyAlignment="1">
      <alignment horizont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right"/>
    </xf>
    <xf numFmtId="2" fontId="2" fillId="36" borderId="11" xfId="0" applyNumberFormat="1" applyFont="1" applyFill="1" applyBorder="1" applyAlignment="1">
      <alignment horizontal="center" vertical="center"/>
    </xf>
    <xf numFmtId="0" fontId="2" fillId="34" borderId="11" xfId="0" applyFont="1" applyFill="1" applyBorder="1" applyAlignment="1" applyProtection="1">
      <alignment horizontal="center" vertical="center"/>
      <protection locked="0"/>
    </xf>
    <xf numFmtId="1" fontId="2" fillId="36" borderId="11" xfId="0" applyNumberFormat="1" applyFont="1" applyFill="1" applyBorder="1" applyAlignment="1">
      <alignment horizontal="center" vertical="center"/>
    </xf>
    <xf numFmtId="0" fontId="2" fillId="36" borderId="11" xfId="0" applyFont="1" applyFill="1" applyBorder="1" applyAlignment="1">
      <alignment horizontal="center" vertical="center"/>
    </xf>
    <xf numFmtId="1" fontId="2" fillId="33" borderId="11" xfId="0" applyNumberFormat="1" applyFont="1" applyFill="1" applyBorder="1" applyAlignment="1" applyProtection="1">
      <alignment horizontal="center" vertical="center"/>
      <protection locked="0"/>
    </xf>
    <xf numFmtId="0" fontId="0" fillId="0" borderId="0" xfId="0" applyFont="1" applyAlignment="1">
      <alignment horizontal="right"/>
    </xf>
    <xf numFmtId="0" fontId="2" fillId="33" borderId="12"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1" fontId="2" fillId="35" borderId="12" xfId="0" applyNumberFormat="1" applyFont="1" applyFill="1" applyBorder="1" applyAlignment="1">
      <alignment horizontal="center" vertical="center"/>
    </xf>
    <xf numFmtId="1" fontId="2" fillId="35" borderId="13" xfId="0" applyNumberFormat="1" applyFont="1" applyFill="1" applyBorder="1" applyAlignment="1">
      <alignment horizontal="center" vertical="center"/>
    </xf>
    <xf numFmtId="1" fontId="2" fillId="35" borderId="14" xfId="0" applyNumberFormat="1" applyFont="1" applyFill="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xf numFmtId="0" fontId="2" fillId="35"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4" xfId="0" applyFont="1" applyFill="1" applyBorder="1" applyAlignment="1">
      <alignment horizontal="center" vertical="center"/>
    </xf>
    <xf numFmtId="1" fontId="2" fillId="33" borderId="12" xfId="0" applyNumberFormat="1" applyFont="1" applyFill="1" applyBorder="1" applyAlignment="1" applyProtection="1">
      <alignment horizontal="center" vertical="center"/>
      <protection locked="0"/>
    </xf>
    <xf numFmtId="1" fontId="2" fillId="33" borderId="13" xfId="0" applyNumberFormat="1" applyFont="1" applyFill="1" applyBorder="1" applyAlignment="1" applyProtection="1">
      <alignment horizontal="center" vertical="center"/>
      <protection locked="0"/>
    </xf>
    <xf numFmtId="1" fontId="2" fillId="33" borderId="14" xfId="0" applyNumberFormat="1" applyFont="1" applyFill="1" applyBorder="1" applyAlignment="1" applyProtection="1">
      <alignment horizontal="center" vertical="center"/>
      <protection locked="0"/>
    </xf>
    <xf numFmtId="0" fontId="9" fillId="0" borderId="0" xfId="44" applyAlignment="1" applyProtection="1">
      <alignment horizontal="center"/>
      <protection/>
    </xf>
    <xf numFmtId="0" fontId="2" fillId="0" borderId="0" xfId="0" applyFont="1" applyFill="1" applyAlignment="1">
      <alignment horizontal="center" vertical="center"/>
    </xf>
    <xf numFmtId="2" fontId="2" fillId="36" borderId="12" xfId="0" applyNumberFormat="1" applyFont="1" applyFill="1" applyBorder="1" applyAlignment="1">
      <alignment horizontal="center" vertical="center"/>
    </xf>
    <xf numFmtId="2" fontId="2" fillId="36" borderId="13" xfId="0" applyNumberFormat="1" applyFont="1" applyFill="1" applyBorder="1" applyAlignment="1">
      <alignment horizontal="center" vertical="center"/>
    </xf>
    <xf numFmtId="2" fontId="2" fillId="36" borderId="14" xfId="0" applyNumberFormat="1" applyFont="1" applyFill="1" applyBorder="1" applyAlignment="1">
      <alignment horizontal="center" vertical="center"/>
    </xf>
    <xf numFmtId="1" fontId="2" fillId="36" borderId="12" xfId="0" applyNumberFormat="1" applyFont="1" applyFill="1" applyBorder="1" applyAlignment="1">
      <alignment horizontal="center" vertical="center"/>
    </xf>
    <xf numFmtId="1" fontId="2" fillId="36" borderId="13" xfId="0" applyNumberFormat="1" applyFont="1" applyFill="1" applyBorder="1" applyAlignment="1">
      <alignment horizontal="center" vertical="center"/>
    </xf>
    <xf numFmtId="1" fontId="2" fillId="36" borderId="14" xfId="0" applyNumberFormat="1" applyFont="1" applyFill="1" applyBorder="1" applyAlignment="1">
      <alignment horizontal="center" vertical="center"/>
    </xf>
    <xf numFmtId="0" fontId="2" fillId="34" borderId="1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1" fontId="2" fillId="34" borderId="0" xfId="0" applyNumberFormat="1" applyFont="1" applyFill="1" applyAlignment="1" applyProtection="1">
      <alignment horizontal="center" vertical="center"/>
      <protection locked="0"/>
    </xf>
    <xf numFmtId="0" fontId="2" fillId="35" borderId="11" xfId="0" applyFont="1" applyFill="1" applyBorder="1" applyAlignment="1">
      <alignment horizontal="center" vertical="center"/>
    </xf>
    <xf numFmtId="0" fontId="11" fillId="0" borderId="15"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xf>
    <xf numFmtId="0" fontId="11" fillId="0" borderId="0" xfId="0" applyFont="1" applyAlignment="1">
      <alignment horizontal="center" vertical="center"/>
    </xf>
    <xf numFmtId="0" fontId="11" fillId="0" borderId="0" xfId="0" applyFont="1" applyAlignment="1">
      <alignment horizontal="left" vertical="center"/>
    </xf>
    <xf numFmtId="0" fontId="11" fillId="0" borderId="16" xfId="0" applyFont="1" applyBorder="1" applyAlignment="1" applyProtection="1">
      <alignment horizontal="left" vertical="center"/>
      <protection locked="0"/>
    </xf>
    <xf numFmtId="0" fontId="11" fillId="0" borderId="0" xfId="0" applyFont="1" applyAlignment="1">
      <alignment vertical="center"/>
    </xf>
    <xf numFmtId="0" fontId="11" fillId="0" borderId="0" xfId="0" applyFont="1" applyBorder="1" applyAlignment="1">
      <alignment horizontal="center" vertical="center"/>
    </xf>
    <xf numFmtId="0" fontId="11" fillId="0" borderId="17"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2" fillId="0" borderId="0" xfId="0" applyFont="1" applyAlignment="1">
      <alignment horizontal="center" vertical="center"/>
    </xf>
    <xf numFmtId="0" fontId="11" fillId="0" borderId="0" xfId="0" applyFont="1" applyAlignment="1" applyProtection="1">
      <alignment horizontal="left" vertical="center" wrapText="1"/>
      <protection locked="0"/>
    </xf>
    <xf numFmtId="0" fontId="0" fillId="0" borderId="0" xfId="0" applyAlignment="1">
      <alignment wrapText="1"/>
    </xf>
    <xf numFmtId="0" fontId="0" fillId="0" borderId="0" xfId="0" applyFont="1" applyAlignment="1">
      <alignment wrapText="1"/>
    </xf>
    <xf numFmtId="0" fontId="0" fillId="0" borderId="0" xfId="0" applyFont="1" applyAlignment="1">
      <alignment horizontal="center" wrapText="1"/>
    </xf>
    <xf numFmtId="0" fontId="5" fillId="0" borderId="0" xfId="0" applyFont="1" applyAlignment="1">
      <alignment horizontal="center" wrapText="1"/>
    </xf>
    <xf numFmtId="0" fontId="4" fillId="0" borderId="0" xfId="0" applyFont="1" applyAlignment="1">
      <alignment wrapText="1"/>
    </xf>
    <xf numFmtId="0" fontId="0" fillId="0" borderId="0" xfId="0" applyFont="1" applyAlignment="1">
      <alignment horizontal="center" vertical="center" wrapText="1"/>
    </xf>
    <xf numFmtId="0" fontId="3" fillId="0" borderId="0" xfId="0" applyFont="1" applyAlignment="1">
      <alignment wrapText="1"/>
    </xf>
    <xf numFmtId="0" fontId="11" fillId="0" borderId="0" xfId="0" applyFont="1" applyBorder="1" applyAlignment="1" applyProtection="1">
      <alignment horizontal="left" vertical="center"/>
      <protection locked="0"/>
    </xf>
    <xf numFmtId="0" fontId="11" fillId="0" borderId="0" xfId="0" applyFont="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 Id="rId3" Type="http://schemas.openxmlformats.org/officeDocument/2006/relationships/image" Target="../media/image8.jpeg" /><Relationship Id="rId4" Type="http://schemas.openxmlformats.org/officeDocument/2006/relationships/image" Target="../media/image9.jpeg" /><Relationship Id="rId5" Type="http://schemas.openxmlformats.org/officeDocument/2006/relationships/image" Target="../media/image10.jpeg" /><Relationship Id="rId6"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xdr:row>
      <xdr:rowOff>85725</xdr:rowOff>
    </xdr:from>
    <xdr:to>
      <xdr:col>36</xdr:col>
      <xdr:colOff>76200</xdr:colOff>
      <xdr:row>19</xdr:row>
      <xdr:rowOff>47625</xdr:rowOff>
    </xdr:to>
    <xdr:pic>
      <xdr:nvPicPr>
        <xdr:cNvPr id="1" name="Picture 1"/>
        <xdr:cNvPicPr preferRelativeResize="1">
          <a:picLocks noChangeAspect="1"/>
        </xdr:cNvPicPr>
      </xdr:nvPicPr>
      <xdr:blipFill>
        <a:blip r:embed="rId1"/>
        <a:stretch>
          <a:fillRect/>
        </a:stretch>
      </xdr:blipFill>
      <xdr:spPr>
        <a:xfrm>
          <a:off x="762000" y="485775"/>
          <a:ext cx="7200900" cy="3362325"/>
        </a:xfrm>
        <a:prstGeom prst="rect">
          <a:avLst/>
        </a:prstGeom>
        <a:noFill/>
        <a:ln w="1" cmpd="sng">
          <a:noFill/>
        </a:ln>
      </xdr:spPr>
    </xdr:pic>
    <xdr:clientData/>
  </xdr:twoCellAnchor>
  <xdr:twoCellAnchor editAs="oneCell">
    <xdr:from>
      <xdr:col>32</xdr:col>
      <xdr:colOff>142875</xdr:colOff>
      <xdr:row>26</xdr:row>
      <xdr:rowOff>9525</xdr:rowOff>
    </xdr:from>
    <xdr:to>
      <xdr:col>34</xdr:col>
      <xdr:colOff>180975</xdr:colOff>
      <xdr:row>29</xdr:row>
      <xdr:rowOff>85725</xdr:rowOff>
    </xdr:to>
    <xdr:pic>
      <xdr:nvPicPr>
        <xdr:cNvPr id="2" name="Afbeelding 2" descr="logo.jpg"/>
        <xdr:cNvPicPr preferRelativeResize="1">
          <a:picLocks noChangeAspect="1"/>
        </xdr:cNvPicPr>
      </xdr:nvPicPr>
      <xdr:blipFill>
        <a:blip r:embed="rId2"/>
        <a:stretch>
          <a:fillRect/>
        </a:stretch>
      </xdr:blipFill>
      <xdr:spPr>
        <a:xfrm>
          <a:off x="7153275" y="5210175"/>
          <a:ext cx="4762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95250</xdr:rowOff>
    </xdr:from>
    <xdr:to>
      <xdr:col>41</xdr:col>
      <xdr:colOff>66675</xdr:colOff>
      <xdr:row>27</xdr:row>
      <xdr:rowOff>133350</xdr:rowOff>
    </xdr:to>
    <xdr:pic>
      <xdr:nvPicPr>
        <xdr:cNvPr id="1" name="Picture 3"/>
        <xdr:cNvPicPr preferRelativeResize="1">
          <a:picLocks noChangeAspect="1"/>
        </xdr:cNvPicPr>
      </xdr:nvPicPr>
      <xdr:blipFill>
        <a:blip r:embed="rId1"/>
        <a:stretch>
          <a:fillRect/>
        </a:stretch>
      </xdr:blipFill>
      <xdr:spPr>
        <a:xfrm>
          <a:off x="685800" y="457200"/>
          <a:ext cx="7581900" cy="4562475"/>
        </a:xfrm>
        <a:prstGeom prst="rect">
          <a:avLst/>
        </a:prstGeom>
        <a:noFill/>
        <a:ln w="1" cmpd="sng">
          <a:noFill/>
        </a:ln>
      </xdr:spPr>
    </xdr:pic>
    <xdr:clientData/>
  </xdr:twoCellAnchor>
  <xdr:twoCellAnchor editAs="oneCell">
    <xdr:from>
      <xdr:col>41</xdr:col>
      <xdr:colOff>9525</xdr:colOff>
      <xdr:row>23</xdr:row>
      <xdr:rowOff>161925</xdr:rowOff>
    </xdr:from>
    <xdr:to>
      <xdr:col>43</xdr:col>
      <xdr:colOff>104775</xdr:colOff>
      <xdr:row>27</xdr:row>
      <xdr:rowOff>114300</xdr:rowOff>
    </xdr:to>
    <xdr:pic>
      <xdr:nvPicPr>
        <xdr:cNvPr id="2" name="Afbeelding 2" descr="logo.jpg"/>
        <xdr:cNvPicPr preferRelativeResize="1">
          <a:picLocks noChangeAspect="1"/>
        </xdr:cNvPicPr>
      </xdr:nvPicPr>
      <xdr:blipFill>
        <a:blip r:embed="rId2"/>
        <a:stretch>
          <a:fillRect/>
        </a:stretch>
      </xdr:blipFill>
      <xdr:spPr>
        <a:xfrm>
          <a:off x="8210550" y="4324350"/>
          <a:ext cx="49530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2</xdr:row>
      <xdr:rowOff>66675</xdr:rowOff>
    </xdr:from>
    <xdr:to>
      <xdr:col>41</xdr:col>
      <xdr:colOff>190500</xdr:colOff>
      <xdr:row>27</xdr:row>
      <xdr:rowOff>142875</xdr:rowOff>
    </xdr:to>
    <xdr:pic>
      <xdr:nvPicPr>
        <xdr:cNvPr id="1" name="Picture 14"/>
        <xdr:cNvPicPr preferRelativeResize="1">
          <a:picLocks noChangeAspect="1"/>
        </xdr:cNvPicPr>
      </xdr:nvPicPr>
      <xdr:blipFill>
        <a:blip r:embed="rId1"/>
        <a:stretch>
          <a:fillRect/>
        </a:stretch>
      </xdr:blipFill>
      <xdr:spPr>
        <a:xfrm>
          <a:off x="704850" y="428625"/>
          <a:ext cx="7686675" cy="4600575"/>
        </a:xfrm>
        <a:prstGeom prst="rect">
          <a:avLst/>
        </a:prstGeom>
        <a:noFill/>
        <a:ln w="1" cmpd="sng">
          <a:noFill/>
        </a:ln>
      </xdr:spPr>
    </xdr:pic>
    <xdr:clientData/>
  </xdr:twoCellAnchor>
  <xdr:twoCellAnchor editAs="oneCell">
    <xdr:from>
      <xdr:col>40</xdr:col>
      <xdr:colOff>133350</xdr:colOff>
      <xdr:row>23</xdr:row>
      <xdr:rowOff>133350</xdr:rowOff>
    </xdr:from>
    <xdr:to>
      <xdr:col>43</xdr:col>
      <xdr:colOff>28575</xdr:colOff>
      <xdr:row>27</xdr:row>
      <xdr:rowOff>85725</xdr:rowOff>
    </xdr:to>
    <xdr:pic>
      <xdr:nvPicPr>
        <xdr:cNvPr id="2" name="Afbeelding 2" descr="logo.jpg"/>
        <xdr:cNvPicPr preferRelativeResize="1">
          <a:picLocks noChangeAspect="1"/>
        </xdr:cNvPicPr>
      </xdr:nvPicPr>
      <xdr:blipFill>
        <a:blip r:embed="rId2"/>
        <a:stretch>
          <a:fillRect/>
        </a:stretch>
      </xdr:blipFill>
      <xdr:spPr>
        <a:xfrm>
          <a:off x="8134350" y="4295775"/>
          <a:ext cx="4953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2</xdr:row>
      <xdr:rowOff>104775</xdr:rowOff>
    </xdr:from>
    <xdr:to>
      <xdr:col>38</xdr:col>
      <xdr:colOff>133350</xdr:colOff>
      <xdr:row>24</xdr:row>
      <xdr:rowOff>38100</xdr:rowOff>
    </xdr:to>
    <xdr:pic>
      <xdr:nvPicPr>
        <xdr:cNvPr id="1" name="Picture 1"/>
        <xdr:cNvPicPr preferRelativeResize="1">
          <a:picLocks noChangeAspect="1"/>
        </xdr:cNvPicPr>
      </xdr:nvPicPr>
      <xdr:blipFill>
        <a:blip r:embed="rId1"/>
        <a:stretch>
          <a:fillRect/>
        </a:stretch>
      </xdr:blipFill>
      <xdr:spPr>
        <a:xfrm>
          <a:off x="742950" y="485775"/>
          <a:ext cx="7715250" cy="4124325"/>
        </a:xfrm>
        <a:prstGeom prst="rect">
          <a:avLst/>
        </a:prstGeom>
        <a:noFill/>
        <a:ln w="1" cmpd="sng">
          <a:noFill/>
        </a:ln>
      </xdr:spPr>
    </xdr:pic>
    <xdr:clientData/>
  </xdr:twoCellAnchor>
  <xdr:twoCellAnchor editAs="oneCell">
    <xdr:from>
      <xdr:col>38</xdr:col>
      <xdr:colOff>152400</xdr:colOff>
      <xdr:row>22</xdr:row>
      <xdr:rowOff>142875</xdr:rowOff>
    </xdr:from>
    <xdr:to>
      <xdr:col>40</xdr:col>
      <xdr:colOff>200025</xdr:colOff>
      <xdr:row>26</xdr:row>
      <xdr:rowOff>57150</xdr:rowOff>
    </xdr:to>
    <xdr:pic>
      <xdr:nvPicPr>
        <xdr:cNvPr id="2" name="Afbeelding 2" descr="logo.jpg"/>
        <xdr:cNvPicPr preferRelativeResize="1">
          <a:picLocks noChangeAspect="1"/>
        </xdr:cNvPicPr>
      </xdr:nvPicPr>
      <xdr:blipFill>
        <a:blip r:embed="rId2"/>
        <a:stretch>
          <a:fillRect/>
        </a:stretch>
      </xdr:blipFill>
      <xdr:spPr>
        <a:xfrm>
          <a:off x="8477250" y="4333875"/>
          <a:ext cx="485775"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54</xdr:row>
      <xdr:rowOff>0</xdr:rowOff>
    </xdr:from>
    <xdr:to>
      <xdr:col>2</xdr:col>
      <xdr:colOff>180975</xdr:colOff>
      <xdr:row>62</xdr:row>
      <xdr:rowOff>142875</xdr:rowOff>
    </xdr:to>
    <xdr:pic>
      <xdr:nvPicPr>
        <xdr:cNvPr id="1" name="Picture 1" descr="Trapdele"/>
        <xdr:cNvPicPr preferRelativeResize="1">
          <a:picLocks noChangeAspect="1"/>
        </xdr:cNvPicPr>
      </xdr:nvPicPr>
      <xdr:blipFill>
        <a:blip r:embed="rId1"/>
        <a:stretch>
          <a:fillRect/>
        </a:stretch>
      </xdr:blipFill>
      <xdr:spPr>
        <a:xfrm>
          <a:off x="0" y="23622000"/>
          <a:ext cx="1362075" cy="1438275"/>
        </a:xfrm>
        <a:prstGeom prst="rect">
          <a:avLst/>
        </a:prstGeom>
        <a:noFill/>
        <a:ln w="9525" cmpd="sng">
          <a:noFill/>
        </a:ln>
      </xdr:spPr>
    </xdr:pic>
    <xdr:clientData/>
  </xdr:twoCellAnchor>
  <xdr:twoCellAnchor editAs="oneCell">
    <xdr:from>
      <xdr:col>0</xdr:col>
      <xdr:colOff>133350</xdr:colOff>
      <xdr:row>87</xdr:row>
      <xdr:rowOff>95250</xdr:rowOff>
    </xdr:from>
    <xdr:to>
      <xdr:col>2</xdr:col>
      <xdr:colOff>504825</xdr:colOff>
      <xdr:row>99</xdr:row>
      <xdr:rowOff>66675</xdr:rowOff>
    </xdr:to>
    <xdr:pic>
      <xdr:nvPicPr>
        <xdr:cNvPr id="2" name="Picture 2" descr="R-16_22"/>
        <xdr:cNvPicPr preferRelativeResize="1">
          <a:picLocks noChangeAspect="1"/>
        </xdr:cNvPicPr>
      </xdr:nvPicPr>
      <xdr:blipFill>
        <a:blip r:embed="rId2"/>
        <a:stretch>
          <a:fillRect/>
        </a:stretch>
      </xdr:blipFill>
      <xdr:spPr>
        <a:xfrm>
          <a:off x="133350" y="31327725"/>
          <a:ext cx="1552575" cy="1914525"/>
        </a:xfrm>
        <a:prstGeom prst="rect">
          <a:avLst/>
        </a:prstGeom>
        <a:noFill/>
        <a:ln w="9525" cmpd="sng">
          <a:noFill/>
        </a:ln>
      </xdr:spPr>
    </xdr:pic>
    <xdr:clientData/>
  </xdr:twoCellAnchor>
  <xdr:twoCellAnchor editAs="oneCell">
    <xdr:from>
      <xdr:col>4</xdr:col>
      <xdr:colOff>47625</xdr:colOff>
      <xdr:row>88</xdr:row>
      <xdr:rowOff>9525</xdr:rowOff>
    </xdr:from>
    <xdr:to>
      <xdr:col>6</xdr:col>
      <xdr:colOff>371475</xdr:colOff>
      <xdr:row>99</xdr:row>
      <xdr:rowOff>57150</xdr:rowOff>
    </xdr:to>
    <xdr:pic>
      <xdr:nvPicPr>
        <xdr:cNvPr id="3" name="Picture 3" descr="5B-10_0"/>
        <xdr:cNvPicPr preferRelativeResize="1">
          <a:picLocks noChangeAspect="1"/>
        </xdr:cNvPicPr>
      </xdr:nvPicPr>
      <xdr:blipFill>
        <a:blip r:embed="rId3"/>
        <a:stretch>
          <a:fillRect/>
        </a:stretch>
      </xdr:blipFill>
      <xdr:spPr>
        <a:xfrm>
          <a:off x="2409825" y="31403925"/>
          <a:ext cx="1504950" cy="1828800"/>
        </a:xfrm>
        <a:prstGeom prst="rect">
          <a:avLst/>
        </a:prstGeom>
        <a:noFill/>
        <a:ln w="9525" cmpd="sng">
          <a:noFill/>
        </a:ln>
      </xdr:spPr>
    </xdr:pic>
    <xdr:clientData/>
  </xdr:twoCellAnchor>
  <xdr:twoCellAnchor editAs="oneCell">
    <xdr:from>
      <xdr:col>0</xdr:col>
      <xdr:colOff>114300</xdr:colOff>
      <xdr:row>104</xdr:row>
      <xdr:rowOff>47625</xdr:rowOff>
    </xdr:from>
    <xdr:to>
      <xdr:col>2</xdr:col>
      <xdr:colOff>504825</xdr:colOff>
      <xdr:row>114</xdr:row>
      <xdr:rowOff>123825</xdr:rowOff>
    </xdr:to>
    <xdr:pic>
      <xdr:nvPicPr>
        <xdr:cNvPr id="4" name="Picture 4" descr="_iso_8859_1Q5_D8_1_9"/>
        <xdr:cNvPicPr preferRelativeResize="1">
          <a:picLocks noChangeAspect="1"/>
        </xdr:cNvPicPr>
      </xdr:nvPicPr>
      <xdr:blipFill>
        <a:blip r:embed="rId4"/>
        <a:stretch>
          <a:fillRect/>
        </a:stretch>
      </xdr:blipFill>
      <xdr:spPr>
        <a:xfrm>
          <a:off x="114300" y="34080450"/>
          <a:ext cx="1571625" cy="1695450"/>
        </a:xfrm>
        <a:prstGeom prst="rect">
          <a:avLst/>
        </a:prstGeom>
        <a:noFill/>
        <a:ln w="9525" cmpd="sng">
          <a:noFill/>
        </a:ln>
      </xdr:spPr>
    </xdr:pic>
    <xdr:clientData/>
  </xdr:twoCellAnchor>
  <xdr:twoCellAnchor editAs="oneCell">
    <xdr:from>
      <xdr:col>4</xdr:col>
      <xdr:colOff>0</xdr:colOff>
      <xdr:row>105</xdr:row>
      <xdr:rowOff>0</xdr:rowOff>
    </xdr:from>
    <xdr:to>
      <xdr:col>6</xdr:col>
      <xdr:colOff>495300</xdr:colOff>
      <xdr:row>114</xdr:row>
      <xdr:rowOff>142875</xdr:rowOff>
    </xdr:to>
    <xdr:pic>
      <xdr:nvPicPr>
        <xdr:cNvPr id="5" name="Picture 5" descr="5D-1_4_0"/>
        <xdr:cNvPicPr preferRelativeResize="1">
          <a:picLocks noChangeAspect="1"/>
        </xdr:cNvPicPr>
      </xdr:nvPicPr>
      <xdr:blipFill>
        <a:blip r:embed="rId5"/>
        <a:stretch>
          <a:fillRect/>
        </a:stretch>
      </xdr:blipFill>
      <xdr:spPr>
        <a:xfrm>
          <a:off x="2362200" y="34194750"/>
          <a:ext cx="1676400" cy="1600200"/>
        </a:xfrm>
        <a:prstGeom prst="rect">
          <a:avLst/>
        </a:prstGeom>
        <a:noFill/>
        <a:ln w="9525" cmpd="sng">
          <a:noFill/>
        </a:ln>
      </xdr:spPr>
    </xdr:pic>
    <xdr:clientData/>
  </xdr:twoCellAnchor>
  <xdr:twoCellAnchor editAs="oneCell">
    <xdr:from>
      <xdr:col>0</xdr:col>
      <xdr:colOff>104775</xdr:colOff>
      <xdr:row>119</xdr:row>
      <xdr:rowOff>19050</xdr:rowOff>
    </xdr:from>
    <xdr:to>
      <xdr:col>3</xdr:col>
      <xdr:colOff>323850</xdr:colOff>
      <xdr:row>126</xdr:row>
      <xdr:rowOff>57150</xdr:rowOff>
    </xdr:to>
    <xdr:pic>
      <xdr:nvPicPr>
        <xdr:cNvPr id="6" name="Picture 6" descr="5H-3_2"/>
        <xdr:cNvPicPr preferRelativeResize="1">
          <a:picLocks noChangeAspect="1"/>
        </xdr:cNvPicPr>
      </xdr:nvPicPr>
      <xdr:blipFill>
        <a:blip r:embed="rId6"/>
        <a:stretch>
          <a:fillRect/>
        </a:stretch>
      </xdr:blipFill>
      <xdr:spPr>
        <a:xfrm>
          <a:off x="104775" y="36480750"/>
          <a:ext cx="1990725"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jandetimmerman@trede.nl"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9"/>
  <sheetViews>
    <sheetView showGridLines="0" tabSelected="1" zoomScalePageLayoutView="0" workbookViewId="0" topLeftCell="A1">
      <selection activeCell="A1" sqref="A1"/>
    </sheetView>
  </sheetViews>
  <sheetFormatPr defaultColWidth="0" defaultRowHeight="12.75" zeroHeight="1"/>
  <cols>
    <col min="1" max="1" width="133.7109375" style="0" customWidth="1"/>
    <col min="2" max="16384" width="0" style="0" hidden="1" customWidth="1"/>
  </cols>
  <sheetData>
    <row r="1" ht="15">
      <c r="A1" s="10" t="s">
        <v>94</v>
      </c>
    </row>
    <row r="2" ht="12.75"/>
    <row r="3" ht="12.75">
      <c r="A3" t="s">
        <v>170</v>
      </c>
    </row>
    <row r="4" ht="12.75">
      <c r="A4" t="s">
        <v>93</v>
      </c>
    </row>
    <row r="5" ht="12.75">
      <c r="A5" t="s">
        <v>171</v>
      </c>
    </row>
    <row r="6" ht="12.75">
      <c r="A6" t="s">
        <v>172</v>
      </c>
    </row>
    <row r="7" ht="12.75">
      <c r="A7" t="s">
        <v>173</v>
      </c>
    </row>
    <row r="8" ht="12.75"/>
    <row r="9" ht="12.75">
      <c r="A9" t="s">
        <v>90</v>
      </c>
    </row>
    <row r="10" ht="12.75"/>
    <row r="11" ht="12.75">
      <c r="A11" t="s">
        <v>91</v>
      </c>
    </row>
    <row r="12" ht="12.75">
      <c r="A12" t="s">
        <v>174</v>
      </c>
    </row>
    <row r="13" ht="12.75">
      <c r="A13" t="s">
        <v>182</v>
      </c>
    </row>
    <row r="14" ht="12.75">
      <c r="A14" t="s">
        <v>175</v>
      </c>
    </row>
    <row r="15" ht="12.75">
      <c r="A15" t="s">
        <v>92</v>
      </c>
    </row>
    <row r="16" ht="12.75">
      <c r="A16" t="s">
        <v>166</v>
      </c>
    </row>
    <row r="17" ht="12.75">
      <c r="A17" t="s">
        <v>95</v>
      </c>
    </row>
    <row r="18" ht="12.75">
      <c r="A18" t="s">
        <v>96</v>
      </c>
    </row>
    <row r="19" ht="12.75">
      <c r="A19" s="23" t="s">
        <v>180</v>
      </c>
    </row>
    <row r="20" ht="12.75">
      <c r="A20" t="s">
        <v>181</v>
      </c>
    </row>
    <row r="21" ht="12.75">
      <c r="A21" t="s">
        <v>183</v>
      </c>
    </row>
    <row r="22" ht="12.75"/>
    <row r="23" ht="12.75"/>
    <row r="24" ht="12.75">
      <c r="A24" t="s">
        <v>176</v>
      </c>
    </row>
    <row r="25" ht="12.75"/>
    <row r="26" ht="26.25">
      <c r="A26" s="1" t="s">
        <v>177</v>
      </c>
    </row>
    <row r="27" ht="12.75"/>
    <row r="28" ht="12.75"/>
    <row r="29" ht="12.75">
      <c r="A29" t="s">
        <v>155</v>
      </c>
    </row>
    <row r="30" ht="12.75"/>
    <row r="31" ht="12.75">
      <c r="A31" t="s">
        <v>156</v>
      </c>
    </row>
    <row r="32" ht="12.75">
      <c r="A32" t="s">
        <v>157</v>
      </c>
    </row>
    <row r="33" ht="12.75">
      <c r="A33" t="s">
        <v>158</v>
      </c>
    </row>
    <row r="34" ht="12.75">
      <c r="A34" t="s">
        <v>159</v>
      </c>
    </row>
    <row r="35" ht="12.75"/>
    <row r="36" ht="12.75"/>
    <row r="37" ht="12.75">
      <c r="A37" t="s">
        <v>160</v>
      </c>
    </row>
    <row r="38" ht="12.75"/>
    <row r="39" ht="26.25">
      <c r="A39" s="1" t="s">
        <v>161</v>
      </c>
    </row>
    <row r="40" ht="12.75"/>
    <row r="41" ht="12.75"/>
    <row r="42" ht="12.75">
      <c r="A42" t="s">
        <v>162</v>
      </c>
    </row>
    <row r="43" ht="12.75"/>
    <row r="44" ht="32.25" customHeight="1">
      <c r="A44" s="1" t="s">
        <v>178</v>
      </c>
    </row>
    <row r="45" ht="12.75"/>
    <row r="46" ht="12.75"/>
    <row r="47" ht="12.75">
      <c r="A47" t="s">
        <v>163</v>
      </c>
    </row>
    <row r="48" ht="12.75"/>
    <row r="49" ht="26.25">
      <c r="A49" s="1" t="s">
        <v>164</v>
      </c>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sheetProtection password="CB67" sheet="1" objects="1" scenarios="1" selectLockedCells="1"/>
  <printOptions/>
  <pageMargins left="0.65" right="0.58" top="0.71" bottom="1.09" header="0.5" footer="0.5"/>
  <pageSetup horizontalDpi="300" verticalDpi="300" orientation="landscape" paperSize="9" r:id="rId1"/>
  <headerFooter alignWithMargins="0">
    <oddFooter>&amp;L&amp;D&amp;Chttp://home.kliksafe.nl/j.blankestijn/&amp;R&amp;"Arial,Vet"JB&amp;"Arial,Standaard" Berekeningen</oddFooter>
  </headerFooter>
</worksheet>
</file>

<file path=xl/worksheets/sheet2.xml><?xml version="1.0" encoding="utf-8"?>
<worksheet xmlns="http://schemas.openxmlformats.org/spreadsheetml/2006/main" xmlns:r="http://schemas.openxmlformats.org/officeDocument/2006/relationships">
  <dimension ref="A2:AO31"/>
  <sheetViews>
    <sheetView showGridLines="0" zoomScale="85" zoomScaleNormal="85" zoomScalePageLayoutView="0" workbookViewId="0" topLeftCell="A1">
      <selection activeCell="H2" sqref="H2:K2"/>
    </sheetView>
  </sheetViews>
  <sheetFormatPr defaultColWidth="0" defaultRowHeight="15.75" customHeight="1" zeroHeight="1"/>
  <cols>
    <col min="1" max="41" width="3.28125" style="0" customWidth="1"/>
    <col min="42" max="16384" width="3.28125" style="0" hidden="1" customWidth="1"/>
  </cols>
  <sheetData>
    <row r="1" ht="15.75" customHeight="1"/>
    <row r="2" spans="8:21" ht="15.75" customHeight="1">
      <c r="H2" s="28">
        <v>2600</v>
      </c>
      <c r="I2" s="28"/>
      <c r="J2" s="28"/>
      <c r="K2" s="28"/>
      <c r="Q2" s="26">
        <v>3100</v>
      </c>
      <c r="R2" s="26"/>
      <c r="S2" s="26"/>
      <c r="T2" s="26"/>
      <c r="U2" s="26"/>
    </row>
    <row r="3" ht="15.75" customHeight="1"/>
    <row r="4" ht="15.75" customHeight="1"/>
    <row r="5" ht="15.75" customHeight="1"/>
    <row r="6" ht="15.75" customHeight="1"/>
    <row r="7" ht="15.75" customHeight="1"/>
    <row r="8" ht="15.75" customHeight="1"/>
    <row r="9" ht="15.75" customHeight="1"/>
    <row r="10" ht="15.75" customHeight="1"/>
    <row r="11" ht="15.75" customHeight="1"/>
    <row r="12" spans="1:3" ht="15.75" customHeight="1">
      <c r="A12" s="25">
        <v>950</v>
      </c>
      <c r="B12" s="25"/>
      <c r="C12" s="25"/>
    </row>
    <row r="13" spans="1:3" ht="15.75" customHeight="1">
      <c r="A13" s="30" t="s">
        <v>184</v>
      </c>
      <c r="B13" s="30"/>
      <c r="C13" s="30"/>
    </row>
    <row r="14" ht="15.75" customHeight="1"/>
    <row r="15" ht="15.75" customHeight="1"/>
    <row r="16" ht="15.75" customHeight="1"/>
    <row r="17" ht="15.75" customHeight="1"/>
    <row r="18" ht="15.75" customHeight="1"/>
    <row r="19" ht="15.75" customHeight="1"/>
    <row r="20" ht="15.75" customHeight="1"/>
    <row r="21" spans="5:8" ht="15.75" customHeight="1">
      <c r="E21" s="25">
        <v>0</v>
      </c>
      <c r="F21" s="25"/>
      <c r="G21" s="25"/>
      <c r="H21" s="25"/>
    </row>
    <row r="22" spans="11:36" ht="15.75" customHeight="1">
      <c r="K22" s="27" t="s">
        <v>86</v>
      </c>
      <c r="L22" s="27"/>
      <c r="M22" s="27"/>
      <c r="N22" s="27"/>
      <c r="O22" s="27"/>
      <c r="P22" s="27"/>
      <c r="Q22" s="27"/>
      <c r="R22" s="27"/>
      <c r="S22" s="27"/>
      <c r="T22" s="27"/>
      <c r="U22" s="27"/>
      <c r="V22" s="43">
        <v>3000</v>
      </c>
      <c r="W22" s="43"/>
      <c r="X22" s="43"/>
      <c r="Y22" s="43"/>
      <c r="AA22" s="27" t="s">
        <v>167</v>
      </c>
      <c r="AB22" s="27"/>
      <c r="AC22" s="27"/>
      <c r="AD22" s="27"/>
      <c r="AE22" s="27"/>
      <c r="AF22" s="27"/>
      <c r="AG22" s="40">
        <v>258</v>
      </c>
      <c r="AH22" s="40"/>
      <c r="AI22" s="40"/>
      <c r="AJ22" s="40"/>
    </row>
    <row r="23" spans="11:36" ht="15.75" customHeight="1">
      <c r="K23" s="27" t="s">
        <v>2</v>
      </c>
      <c r="L23" s="27"/>
      <c r="M23" s="27"/>
      <c r="N23" s="27"/>
      <c r="O23" s="27"/>
      <c r="P23" s="27"/>
      <c r="Q23" s="27"/>
      <c r="R23" s="27"/>
      <c r="S23" s="27"/>
      <c r="T23" s="27"/>
      <c r="U23" s="27"/>
      <c r="V23" s="26">
        <f>CEILING(V22/185,1)</f>
        <v>17</v>
      </c>
      <c r="W23" s="26"/>
      <c r="X23" s="26"/>
      <c r="Y23" s="26"/>
      <c r="AA23" s="27" t="s">
        <v>168</v>
      </c>
      <c r="AB23" s="27"/>
      <c r="AC23" s="27"/>
      <c r="AD23" s="27"/>
      <c r="AE23" s="27"/>
      <c r="AF23" s="27"/>
      <c r="AG23" s="41">
        <f>IF(H2&gt;(Q2+V27-20),(V22-AG22),V22-AG22-(((Q2-H2+V27-20)*(TAN(RADIANS(AG24))))))</f>
        <v>2115.265585303889</v>
      </c>
      <c r="AH23" s="42"/>
      <c r="AI23" s="42"/>
      <c r="AJ23" s="42"/>
    </row>
    <row r="24" spans="11:36" ht="15.75" customHeight="1">
      <c r="K24" s="27" t="s">
        <v>87</v>
      </c>
      <c r="L24" s="27"/>
      <c r="M24" s="27"/>
      <c r="N24" s="27"/>
      <c r="O24" s="27"/>
      <c r="P24" s="27"/>
      <c r="Q24" s="27"/>
      <c r="R24" s="27"/>
      <c r="S24" s="27"/>
      <c r="T24" s="27"/>
      <c r="U24" s="27"/>
      <c r="V24" s="31">
        <f>V22/V23</f>
        <v>176.47058823529412</v>
      </c>
      <c r="W24" s="31"/>
      <c r="X24" s="31"/>
      <c r="Y24" s="31"/>
      <c r="AA24" s="27" t="s">
        <v>169</v>
      </c>
      <c r="AB24" s="27"/>
      <c r="AC24" s="27"/>
      <c r="AD24" s="27"/>
      <c r="AE24" s="27"/>
      <c r="AF24" s="27"/>
      <c r="AG24" s="39">
        <f>DEGREES(ATAN(V24/V27))</f>
        <v>43.1691459339936</v>
      </c>
      <c r="AH24" s="39"/>
      <c r="AI24" s="39"/>
      <c r="AJ24" s="39"/>
    </row>
    <row r="25" spans="1:25" ht="15.75" customHeight="1">
      <c r="A25" s="29" t="s">
        <v>179</v>
      </c>
      <c r="B25" s="29"/>
      <c r="C25" s="29"/>
      <c r="D25" s="29"/>
      <c r="E25" s="29"/>
      <c r="F25" s="29"/>
      <c r="G25" s="29"/>
      <c r="H25" s="29"/>
      <c r="I25" s="29"/>
      <c r="K25" s="27" t="s">
        <v>88</v>
      </c>
      <c r="L25" s="27"/>
      <c r="M25" s="27"/>
      <c r="N25" s="27"/>
      <c r="O25" s="27"/>
      <c r="P25" s="27"/>
      <c r="Q25" s="27"/>
      <c r="R25" s="27"/>
      <c r="S25" s="27"/>
      <c r="T25" s="27"/>
      <c r="U25" s="27"/>
      <c r="V25" s="32">
        <f>Q2-70-20-(E21/3)</f>
        <v>3010</v>
      </c>
      <c r="W25" s="32"/>
      <c r="X25" s="32"/>
      <c r="Y25" s="32"/>
    </row>
    <row r="26" spans="11:25" ht="15.75" customHeight="1">
      <c r="K26" s="27" t="s">
        <v>89</v>
      </c>
      <c r="L26" s="27"/>
      <c r="M26" s="27"/>
      <c r="N26" s="27"/>
      <c r="O26" s="27"/>
      <c r="P26" s="27"/>
      <c r="Q26" s="27"/>
      <c r="R26" s="27"/>
      <c r="S26" s="27"/>
      <c r="T26" s="27"/>
      <c r="U26" s="27"/>
      <c r="V26" s="32">
        <f>V23-1</f>
        <v>16</v>
      </c>
      <c r="W26" s="32"/>
      <c r="X26" s="32"/>
      <c r="Y26" s="32"/>
    </row>
    <row r="27" spans="11:25" ht="15.75" customHeight="1">
      <c r="K27" s="27" t="s">
        <v>1</v>
      </c>
      <c r="L27" s="27"/>
      <c r="M27" s="27"/>
      <c r="N27" s="27"/>
      <c r="O27" s="27"/>
      <c r="P27" s="27"/>
      <c r="Q27" s="27"/>
      <c r="R27" s="27"/>
      <c r="S27" s="27"/>
      <c r="T27" s="27"/>
      <c r="U27" s="27"/>
      <c r="V27" s="31">
        <f>V25/V26</f>
        <v>188.125</v>
      </c>
      <c r="W27" s="31"/>
      <c r="X27" s="31"/>
      <c r="Y27" s="31"/>
    </row>
    <row r="28" ht="15.75" customHeight="1"/>
    <row r="29" spans="1:41" ht="15.75" customHeight="1">
      <c r="A29" s="6"/>
      <c r="B29" s="6"/>
      <c r="C29" s="6"/>
      <c r="D29" s="6"/>
      <c r="E29" s="6"/>
      <c r="F29" s="6"/>
      <c r="G29" s="6"/>
      <c r="H29" s="6"/>
      <c r="I29" s="6"/>
      <c r="J29" s="6"/>
      <c r="K29" s="33" t="s">
        <v>83</v>
      </c>
      <c r="L29" s="33"/>
      <c r="M29" s="33"/>
      <c r="N29" s="33"/>
      <c r="O29" s="33"/>
      <c r="P29" s="33"/>
      <c r="Q29" s="33"/>
      <c r="R29" s="33"/>
      <c r="S29" s="33"/>
      <c r="T29" s="33"/>
      <c r="U29" s="33"/>
      <c r="V29" s="33"/>
      <c r="W29" s="33"/>
      <c r="X29" s="33"/>
      <c r="Y29" s="33"/>
      <c r="Z29" s="6"/>
      <c r="AA29" s="6"/>
      <c r="AB29" s="6"/>
      <c r="AC29" s="6"/>
      <c r="AD29" s="6"/>
      <c r="AE29" s="6"/>
      <c r="AF29" s="6"/>
      <c r="AG29" s="6"/>
      <c r="AH29" s="6"/>
      <c r="AI29" s="6"/>
      <c r="AJ29" s="6"/>
      <c r="AK29" s="6"/>
      <c r="AL29" s="6"/>
      <c r="AM29" s="6"/>
      <c r="AN29" s="6"/>
      <c r="AO29" s="6"/>
    </row>
    <row r="30" ht="15.75" customHeight="1"/>
    <row r="31" spans="1:41" ht="15.75" customHeight="1">
      <c r="A31" s="36">
        <f ca="1">TODAY()</f>
        <v>43673</v>
      </c>
      <c r="B31" s="37"/>
      <c r="C31" s="37"/>
      <c r="D31" s="37"/>
      <c r="E31" s="37"/>
      <c r="F31" s="37"/>
      <c r="G31" s="37"/>
      <c r="K31" s="34"/>
      <c r="L31" s="35"/>
      <c r="M31" s="35"/>
      <c r="N31" s="35"/>
      <c r="O31" s="35"/>
      <c r="P31" s="35"/>
      <c r="Q31" s="35"/>
      <c r="R31" s="35"/>
      <c r="S31" s="35"/>
      <c r="T31" s="35"/>
      <c r="U31" s="35"/>
      <c r="V31" s="35"/>
      <c r="W31" s="35"/>
      <c r="X31" s="35"/>
      <c r="Y31" s="35"/>
      <c r="AA31" s="38" t="s">
        <v>186</v>
      </c>
      <c r="AB31" s="38"/>
      <c r="AC31" s="38"/>
      <c r="AD31" s="38"/>
      <c r="AE31" s="38"/>
      <c r="AF31" s="38"/>
      <c r="AG31" s="38"/>
      <c r="AH31" s="38"/>
      <c r="AI31" s="38"/>
      <c r="AJ31" s="38"/>
      <c r="AK31" s="38"/>
      <c r="AL31" s="38"/>
      <c r="AM31" s="38"/>
      <c r="AN31" s="38"/>
      <c r="AO31" s="38"/>
    </row>
    <row r="32" ht="15.75" customHeight="1" hidden="1"/>
    <row r="33" ht="15.75" customHeight="1" hidden="1"/>
    <row r="34" ht="15.75" customHeight="1" hidden="1"/>
    <row r="35" ht="15.75" customHeight="1" hidden="1"/>
  </sheetData>
  <sheetProtection password="CB67" sheet="1" objects="1" scenarios="1" selectLockedCells="1"/>
  <mergeCells count="28">
    <mergeCell ref="K31:Y31"/>
    <mergeCell ref="A31:G31"/>
    <mergeCell ref="AA31:AO31"/>
    <mergeCell ref="AG24:AJ24"/>
    <mergeCell ref="AA24:AF24"/>
    <mergeCell ref="AA22:AF22"/>
    <mergeCell ref="AG22:AJ22"/>
    <mergeCell ref="AA23:AF23"/>
    <mergeCell ref="AG23:AJ23"/>
    <mergeCell ref="V22:Y22"/>
    <mergeCell ref="V24:Y24"/>
    <mergeCell ref="V26:Y26"/>
    <mergeCell ref="K29:Y29"/>
    <mergeCell ref="V27:Y27"/>
    <mergeCell ref="V23:Y23"/>
    <mergeCell ref="V25:Y25"/>
    <mergeCell ref="K27:U27"/>
    <mergeCell ref="K26:U26"/>
    <mergeCell ref="E21:H21"/>
    <mergeCell ref="Q2:U2"/>
    <mergeCell ref="K25:U25"/>
    <mergeCell ref="K23:U23"/>
    <mergeCell ref="K22:U22"/>
    <mergeCell ref="K24:U24"/>
    <mergeCell ref="H2:K2"/>
    <mergeCell ref="A25:I25"/>
    <mergeCell ref="A12:C12"/>
    <mergeCell ref="A13:C13"/>
  </mergeCells>
  <printOptions/>
  <pageMargins left="0.63" right="0.44" top="0.72" bottom="0.65" header="0.5" footer="0.32"/>
  <pageSetup horizontalDpi="300" verticalDpi="300" orientation="landscape" paperSize="9" r:id="rId4"/>
  <ignoredErrors>
    <ignoredError sqref="V2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T37"/>
  <sheetViews>
    <sheetView showGridLines="0" zoomScale="85" zoomScaleNormal="85" zoomScalePageLayoutView="0" workbookViewId="0" topLeftCell="A1">
      <selection activeCell="V36" sqref="V36"/>
    </sheetView>
  </sheetViews>
  <sheetFormatPr defaultColWidth="0" defaultRowHeight="14.25" customHeight="1" zeroHeight="1"/>
  <cols>
    <col min="1" max="46" width="3.00390625" style="0" customWidth="1"/>
    <col min="47" max="16384" width="3.00390625" style="0" hidden="1" customWidth="1"/>
  </cols>
  <sheetData>
    <row r="1" ht="14.25" customHeight="1"/>
    <row r="2" spans="21:32" ht="14.25" customHeight="1">
      <c r="U2" s="45">
        <v>2632</v>
      </c>
      <c r="V2" s="46"/>
      <c r="W2" s="46"/>
      <c r="X2" s="46"/>
      <c r="Y2" s="47"/>
      <c r="AB2" s="61"/>
      <c r="AC2" s="61"/>
      <c r="AD2" s="61"/>
      <c r="AE2" s="61"/>
      <c r="AF2" s="61"/>
    </row>
    <row r="3" ht="14.25" customHeight="1"/>
    <row r="4" ht="14.25" customHeight="1"/>
    <row r="5" ht="14.25" customHeight="1"/>
    <row r="6" ht="14.25" customHeight="1"/>
    <row r="7" ht="14.25" customHeight="1"/>
    <row r="8" ht="14.25" customHeight="1"/>
    <row r="9" ht="14.25" customHeight="1"/>
    <row r="10" ht="14.25" customHeight="1"/>
    <row r="11" ht="14.25" customHeight="1"/>
    <row r="12" spans="43:45" ht="14.25" customHeight="1">
      <c r="AQ12" s="45">
        <v>934</v>
      </c>
      <c r="AR12" s="46"/>
      <c r="AS12" s="47"/>
    </row>
    <row r="13" ht="14.25" customHeight="1"/>
    <row r="14" ht="14.25" customHeight="1"/>
    <row r="15" spans="1:3" ht="14.25" customHeight="1">
      <c r="A15" s="45">
        <v>1100</v>
      </c>
      <c r="B15" s="46"/>
      <c r="C15" s="47"/>
    </row>
    <row r="16" ht="14.25" customHeight="1"/>
    <row r="17" spans="1:3" ht="14.25" customHeight="1">
      <c r="A17" s="28">
        <v>1030</v>
      </c>
      <c r="B17" s="28"/>
      <c r="C17" s="28"/>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spans="7:10" ht="14.25" customHeight="1">
      <c r="G29" s="45">
        <v>300</v>
      </c>
      <c r="H29" s="46"/>
      <c r="I29" s="46"/>
      <c r="J29" s="47"/>
    </row>
    <row r="30" spans="13:44" ht="14.25" customHeight="1">
      <c r="M30" s="19"/>
      <c r="N30" s="19"/>
      <c r="O30" s="19"/>
      <c r="P30" s="51" t="s">
        <v>86</v>
      </c>
      <c r="Q30" s="52"/>
      <c r="R30" s="52"/>
      <c r="S30" s="52"/>
      <c r="T30" s="52"/>
      <c r="U30" s="52"/>
      <c r="V30" s="52"/>
      <c r="W30" s="53"/>
      <c r="X30" s="57">
        <v>2950</v>
      </c>
      <c r="Y30" s="58"/>
      <c r="Z30" s="58"/>
      <c r="AA30" s="59"/>
      <c r="AD30" s="51" t="s">
        <v>0</v>
      </c>
      <c r="AE30" s="52"/>
      <c r="AF30" s="52"/>
      <c r="AG30" s="52"/>
      <c r="AH30" s="52"/>
      <c r="AI30" s="52"/>
      <c r="AJ30" s="52"/>
      <c r="AK30" s="52"/>
      <c r="AL30" s="52"/>
      <c r="AM30" s="52"/>
      <c r="AN30" s="53"/>
      <c r="AO30" s="48">
        <f>((((AQ12-G29)*2)*PI())/4)+(U2-AQ12)+(A15-AQ12)-70-20</f>
        <v>2769.8848711879646</v>
      </c>
      <c r="AP30" s="49"/>
      <c r="AQ30" s="49"/>
      <c r="AR30" s="50"/>
    </row>
    <row r="31" spans="13:44" ht="14.25" customHeight="1">
      <c r="M31" s="19"/>
      <c r="N31" s="19"/>
      <c r="O31" s="19"/>
      <c r="P31" s="51" t="s">
        <v>2</v>
      </c>
      <c r="Q31" s="52"/>
      <c r="R31" s="52"/>
      <c r="S31" s="52"/>
      <c r="T31" s="52"/>
      <c r="U31" s="52"/>
      <c r="V31" s="52"/>
      <c r="W31" s="53"/>
      <c r="X31" s="45">
        <f>CEILING(X30/185,1)</f>
        <v>16</v>
      </c>
      <c r="Y31" s="46"/>
      <c r="Z31" s="46"/>
      <c r="AA31" s="47"/>
      <c r="AD31" s="51" t="s">
        <v>89</v>
      </c>
      <c r="AE31" s="52"/>
      <c r="AF31" s="52"/>
      <c r="AG31" s="52"/>
      <c r="AH31" s="52"/>
      <c r="AI31" s="52"/>
      <c r="AJ31" s="52"/>
      <c r="AK31" s="52"/>
      <c r="AL31" s="52"/>
      <c r="AM31" s="52"/>
      <c r="AN31" s="53"/>
      <c r="AO31" s="54">
        <f>X31-1</f>
        <v>15</v>
      </c>
      <c r="AP31" s="55"/>
      <c r="AQ31" s="55"/>
      <c r="AR31" s="56"/>
    </row>
    <row r="32" spans="3:44" ht="14.25" customHeight="1">
      <c r="C32" s="20"/>
      <c r="D32" s="51" t="s">
        <v>167</v>
      </c>
      <c r="E32" s="52"/>
      <c r="F32" s="52"/>
      <c r="G32" s="52"/>
      <c r="H32" s="52"/>
      <c r="I32" s="52"/>
      <c r="J32" s="53"/>
      <c r="K32" s="68">
        <v>275</v>
      </c>
      <c r="L32" s="69"/>
      <c r="M32" s="69"/>
      <c r="N32" s="70"/>
      <c r="O32" s="19"/>
      <c r="P32" s="51" t="s">
        <v>87</v>
      </c>
      <c r="Q32" s="52"/>
      <c r="R32" s="52"/>
      <c r="S32" s="52"/>
      <c r="T32" s="52"/>
      <c r="U32" s="52"/>
      <c r="V32" s="52"/>
      <c r="W32" s="53"/>
      <c r="X32" s="48">
        <f>X30/X31</f>
        <v>184.375</v>
      </c>
      <c r="Y32" s="49"/>
      <c r="Z32" s="49"/>
      <c r="AA32" s="50"/>
      <c r="AD32" s="51" t="s">
        <v>1</v>
      </c>
      <c r="AE32" s="52"/>
      <c r="AF32" s="52"/>
      <c r="AG32" s="52"/>
      <c r="AH32" s="52"/>
      <c r="AI32" s="52"/>
      <c r="AJ32" s="52"/>
      <c r="AK32" s="52"/>
      <c r="AL32" s="52"/>
      <c r="AM32" s="52"/>
      <c r="AN32" s="53"/>
      <c r="AO32" s="48">
        <f>AO30/AO31</f>
        <v>184.65899141253098</v>
      </c>
      <c r="AP32" s="49"/>
      <c r="AQ32" s="49"/>
      <c r="AR32" s="50"/>
    </row>
    <row r="33" spans="3:14" ht="14.25" customHeight="1">
      <c r="C33" s="20"/>
      <c r="D33" s="51" t="s">
        <v>168</v>
      </c>
      <c r="E33" s="52"/>
      <c r="F33" s="52"/>
      <c r="G33" s="52"/>
      <c r="H33" s="52"/>
      <c r="I33" s="52"/>
      <c r="J33" s="53"/>
      <c r="K33" s="65">
        <f>IF(A17&gt;(A15+AO32-20),(X30-K32),X30-K32-(((A15-A17+AO32-20)*(TAN(RADIANS(K34))))))</f>
        <v>2440.7018961777485</v>
      </c>
      <c r="L33" s="66"/>
      <c r="M33" s="66"/>
      <c r="N33" s="67"/>
    </row>
    <row r="34" spans="3:46" ht="15" customHeight="1">
      <c r="C34" s="20"/>
      <c r="D34" s="51" t="s">
        <v>169</v>
      </c>
      <c r="E34" s="52"/>
      <c r="F34" s="52"/>
      <c r="G34" s="52"/>
      <c r="H34" s="52"/>
      <c r="I34" s="52"/>
      <c r="J34" s="53"/>
      <c r="K34" s="62">
        <f>DEGREES(ATAN(X32/AO32))</f>
        <v>44.955907839053964</v>
      </c>
      <c r="L34" s="63"/>
      <c r="M34" s="63"/>
      <c r="N34" s="64"/>
      <c r="O34" s="7"/>
      <c r="P34" s="7"/>
      <c r="Q34" s="7"/>
      <c r="R34" s="7"/>
      <c r="S34" s="7"/>
      <c r="T34" s="7"/>
      <c r="U34" s="7"/>
      <c r="V34" s="7"/>
      <c r="W34" s="7"/>
      <c r="X34" s="7"/>
      <c r="Y34" s="7"/>
      <c r="Z34" s="7"/>
      <c r="AA34" s="7"/>
      <c r="AD34" s="33" t="s">
        <v>83</v>
      </c>
      <c r="AE34" s="33"/>
      <c r="AF34" s="33"/>
      <c r="AG34" s="33"/>
      <c r="AH34" s="33"/>
      <c r="AI34" s="33"/>
      <c r="AJ34" s="33"/>
      <c r="AK34" s="33"/>
      <c r="AL34" s="33"/>
      <c r="AM34" s="33"/>
      <c r="AN34" s="33"/>
      <c r="AO34" s="33"/>
      <c r="AP34" s="33"/>
      <c r="AQ34" s="33"/>
      <c r="AR34" s="33"/>
      <c r="AS34" s="6"/>
      <c r="AT34" s="6"/>
    </row>
    <row r="35" spans="16:27" ht="14.25" customHeight="1">
      <c r="P35" s="29" t="s">
        <v>179</v>
      </c>
      <c r="Q35" s="29"/>
      <c r="R35" s="29"/>
      <c r="S35" s="29"/>
      <c r="T35" s="29"/>
      <c r="U35" s="29"/>
      <c r="V35" s="29"/>
      <c r="W35" s="29"/>
      <c r="X35" s="29"/>
      <c r="Y35" s="29"/>
      <c r="Z35" s="29"/>
      <c r="AA35" s="29"/>
    </row>
    <row r="36" spans="16:27" ht="14.25" customHeight="1">
      <c r="P36" s="22"/>
      <c r="Q36" s="22"/>
      <c r="R36" s="22"/>
      <c r="S36" s="22"/>
      <c r="T36" s="22"/>
      <c r="U36" s="22"/>
      <c r="V36" s="22"/>
      <c r="W36" s="22"/>
      <c r="X36" s="22"/>
      <c r="Y36" s="22"/>
      <c r="Z36" s="22"/>
      <c r="AA36" s="22"/>
    </row>
    <row r="37" spans="1:46" ht="14.25" customHeight="1">
      <c r="A37" s="36">
        <f ca="1">TODAY()</f>
        <v>43673</v>
      </c>
      <c r="B37" s="36"/>
      <c r="C37" s="36"/>
      <c r="D37" s="36"/>
      <c r="E37" s="36"/>
      <c r="M37" s="34"/>
      <c r="N37" s="60"/>
      <c r="O37" s="60"/>
      <c r="P37" s="60"/>
      <c r="Q37" s="60"/>
      <c r="R37" s="60"/>
      <c r="S37" s="60"/>
      <c r="T37" s="60"/>
      <c r="U37" s="60"/>
      <c r="V37" s="60"/>
      <c r="W37" s="60"/>
      <c r="X37" s="60"/>
      <c r="Y37" s="60"/>
      <c r="Z37" s="60"/>
      <c r="AA37" s="60"/>
      <c r="AB37" s="60"/>
      <c r="AC37" s="60"/>
      <c r="AD37" s="44" t="s">
        <v>186</v>
      </c>
      <c r="AE37" s="44"/>
      <c r="AF37" s="44"/>
      <c r="AG37" s="44"/>
      <c r="AH37" s="44"/>
      <c r="AI37" s="44"/>
      <c r="AJ37" s="44"/>
      <c r="AK37" s="44"/>
      <c r="AL37" s="44"/>
      <c r="AM37" s="44"/>
      <c r="AN37" s="44"/>
      <c r="AO37" s="44"/>
      <c r="AP37" s="44"/>
      <c r="AQ37" s="44"/>
      <c r="AR37" s="44"/>
      <c r="AS37" s="44"/>
      <c r="AT37" s="44"/>
    </row>
  </sheetData>
  <sheetProtection password="CB67" sheet="1" objects="1" scenarios="1" selectLockedCells="1"/>
  <mergeCells count="29">
    <mergeCell ref="AQ12:AS12"/>
    <mergeCell ref="G29:J29"/>
    <mergeCell ref="A37:E37"/>
    <mergeCell ref="M37:AC37"/>
    <mergeCell ref="AB2:AF2"/>
    <mergeCell ref="K34:N34"/>
    <mergeCell ref="K33:N33"/>
    <mergeCell ref="K32:N32"/>
    <mergeCell ref="U2:Y2"/>
    <mergeCell ref="A17:C17"/>
    <mergeCell ref="P30:W30"/>
    <mergeCell ref="X30:AA30"/>
    <mergeCell ref="A15:C15"/>
    <mergeCell ref="AO30:AR30"/>
    <mergeCell ref="D34:J34"/>
    <mergeCell ref="D33:J33"/>
    <mergeCell ref="D32:J32"/>
    <mergeCell ref="AD30:AN30"/>
    <mergeCell ref="AD31:AN31"/>
    <mergeCell ref="AD37:AT37"/>
    <mergeCell ref="X31:AA31"/>
    <mergeCell ref="X32:AA32"/>
    <mergeCell ref="P32:W32"/>
    <mergeCell ref="P31:W31"/>
    <mergeCell ref="P35:AA35"/>
    <mergeCell ref="AO31:AR31"/>
    <mergeCell ref="AD32:AN32"/>
    <mergeCell ref="AO32:AR32"/>
    <mergeCell ref="AD34:AR34"/>
  </mergeCells>
  <printOptions/>
  <pageMargins left="0.63" right="0.39" top="0.5" bottom="0.4" header="0.27" footer="0.37"/>
  <pageSetup horizontalDpi="300" verticalDpi="300" orientation="landscape" paperSize="9" r:id="rId4"/>
  <ignoredErrors>
    <ignoredError sqref="X31" unlockedFormula="1"/>
  </ignoredErrors>
  <drawing r:id="rId3"/>
  <legacyDrawing r:id="rId2"/>
</worksheet>
</file>

<file path=xl/worksheets/sheet4.xml><?xml version="1.0" encoding="utf-8"?>
<worksheet xmlns="http://schemas.openxmlformats.org/spreadsheetml/2006/main" xmlns:r="http://schemas.openxmlformats.org/officeDocument/2006/relationships">
  <dimension ref="A2:AT37"/>
  <sheetViews>
    <sheetView showGridLines="0" zoomScale="85" zoomScaleNormal="85" zoomScalePageLayoutView="0" workbookViewId="0" topLeftCell="A1">
      <selection activeCell="U2" sqref="U2:Y2"/>
    </sheetView>
  </sheetViews>
  <sheetFormatPr defaultColWidth="0" defaultRowHeight="0" customHeight="1" zeroHeight="1"/>
  <cols>
    <col min="1" max="29" width="3.00390625" style="0" customWidth="1"/>
    <col min="30" max="46" width="3.00390625" style="44" customWidth="1"/>
    <col min="47" max="16384" width="3.00390625" style="0" hidden="1" customWidth="1"/>
  </cols>
  <sheetData>
    <row r="1" ht="14.25" customHeight="1"/>
    <row r="2" spans="21:32" ht="14.25" customHeight="1">
      <c r="U2" s="45">
        <v>2460</v>
      </c>
      <c r="V2" s="46"/>
      <c r="W2" s="46"/>
      <c r="X2" s="46"/>
      <c r="Y2" s="47"/>
      <c r="AB2" s="72">
        <v>2530</v>
      </c>
      <c r="AC2" s="28"/>
      <c r="AD2" s="28"/>
      <c r="AE2" s="28"/>
      <c r="AF2" s="28"/>
    </row>
    <row r="3" ht="14.25" customHeight="1"/>
    <row r="4" ht="14.25" customHeight="1"/>
    <row r="5" ht="14.25" customHeight="1"/>
    <row r="6" ht="14.25" customHeight="1"/>
    <row r="7" ht="14.25" customHeight="1"/>
    <row r="8" ht="14.25" customHeight="1"/>
    <row r="9" ht="14.25" customHeight="1"/>
    <row r="10" ht="14.25" customHeight="1"/>
    <row r="11" ht="14.25" customHeight="1"/>
    <row r="12" spans="43:45" ht="14.25" customHeight="1">
      <c r="AQ12" s="45">
        <v>850</v>
      </c>
      <c r="AR12" s="46"/>
      <c r="AS12" s="47"/>
    </row>
    <row r="13" ht="14.25" customHeight="1"/>
    <row r="14" ht="14.25" customHeight="1"/>
    <row r="15" spans="1:3" ht="14.25" customHeight="1">
      <c r="A15" s="45">
        <v>1050</v>
      </c>
      <c r="B15" s="46"/>
      <c r="C15" s="47"/>
    </row>
    <row r="16" ht="14.25" customHeight="1"/>
    <row r="17" spans="1:3" ht="14.25" customHeight="1">
      <c r="A17" s="71"/>
      <c r="B17" s="71"/>
      <c r="C17" s="71"/>
    </row>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spans="7:10" ht="14.25" customHeight="1">
      <c r="G29" s="45">
        <v>300</v>
      </c>
      <c r="H29" s="46"/>
      <c r="I29" s="46"/>
      <c r="J29" s="47"/>
    </row>
    <row r="30" spans="13:44" ht="14.25" customHeight="1">
      <c r="M30" s="19"/>
      <c r="N30" s="19"/>
      <c r="O30" s="19"/>
      <c r="P30" s="51" t="s">
        <v>86</v>
      </c>
      <c r="Q30" s="52"/>
      <c r="R30" s="52"/>
      <c r="S30" s="52"/>
      <c r="T30" s="52"/>
      <c r="U30" s="52"/>
      <c r="V30" s="52"/>
      <c r="W30" s="53"/>
      <c r="X30" s="57">
        <v>2950</v>
      </c>
      <c r="Y30" s="58"/>
      <c r="Z30" s="58"/>
      <c r="AA30" s="59"/>
      <c r="AD30" s="51" t="s">
        <v>0</v>
      </c>
      <c r="AE30" s="52"/>
      <c r="AF30" s="52"/>
      <c r="AG30" s="52"/>
      <c r="AH30" s="52"/>
      <c r="AI30" s="52"/>
      <c r="AJ30" s="52"/>
      <c r="AK30" s="52"/>
      <c r="AL30" s="52"/>
      <c r="AM30" s="52"/>
      <c r="AN30" s="53"/>
      <c r="AO30" s="48">
        <f>((((AQ12-G29)*2)*PI())/4)+(U2-AQ12)+(A15-AQ12)-70-20</f>
        <v>2583.937979737193</v>
      </c>
      <c r="AP30" s="49"/>
      <c r="AQ30" s="49"/>
      <c r="AR30" s="50"/>
    </row>
    <row r="31" spans="13:44" ht="14.25" customHeight="1">
      <c r="M31" s="19"/>
      <c r="N31" s="19"/>
      <c r="O31" s="19"/>
      <c r="P31" s="51" t="s">
        <v>2</v>
      </c>
      <c r="Q31" s="52"/>
      <c r="R31" s="52"/>
      <c r="S31" s="52"/>
      <c r="T31" s="52"/>
      <c r="U31" s="52"/>
      <c r="V31" s="52"/>
      <c r="W31" s="53"/>
      <c r="X31" s="45">
        <f>CEILING(X30/185,1)</f>
        <v>16</v>
      </c>
      <c r="Y31" s="46"/>
      <c r="Z31" s="46"/>
      <c r="AA31" s="47"/>
      <c r="AD31" s="51" t="s">
        <v>89</v>
      </c>
      <c r="AE31" s="52"/>
      <c r="AF31" s="52"/>
      <c r="AG31" s="52"/>
      <c r="AH31" s="52"/>
      <c r="AI31" s="52"/>
      <c r="AJ31" s="52"/>
      <c r="AK31" s="52"/>
      <c r="AL31" s="52"/>
      <c r="AM31" s="52"/>
      <c r="AN31" s="53"/>
      <c r="AO31" s="54">
        <f>X31-1</f>
        <v>15</v>
      </c>
      <c r="AP31" s="55"/>
      <c r="AQ31" s="55"/>
      <c r="AR31" s="56"/>
    </row>
    <row r="32" spans="4:44" ht="14.25" customHeight="1">
      <c r="D32" s="51" t="s">
        <v>167</v>
      </c>
      <c r="E32" s="52"/>
      <c r="F32" s="52"/>
      <c r="G32" s="52"/>
      <c r="H32" s="52"/>
      <c r="I32" s="52"/>
      <c r="J32" s="53"/>
      <c r="K32" s="68">
        <v>310</v>
      </c>
      <c r="L32" s="69"/>
      <c r="M32" s="69"/>
      <c r="N32" s="70"/>
      <c r="O32" s="19"/>
      <c r="P32" s="51" t="s">
        <v>87</v>
      </c>
      <c r="Q32" s="52"/>
      <c r="R32" s="52"/>
      <c r="S32" s="52"/>
      <c r="T32" s="52"/>
      <c r="U32" s="52"/>
      <c r="V32" s="52"/>
      <c r="W32" s="53"/>
      <c r="X32" s="48">
        <f>X30/X31</f>
        <v>184.375</v>
      </c>
      <c r="Y32" s="49"/>
      <c r="Z32" s="49"/>
      <c r="AA32" s="50"/>
      <c r="AD32" s="51" t="s">
        <v>1</v>
      </c>
      <c r="AE32" s="52"/>
      <c r="AF32" s="52"/>
      <c r="AG32" s="52"/>
      <c r="AH32" s="52"/>
      <c r="AI32" s="52"/>
      <c r="AJ32" s="52"/>
      <c r="AK32" s="52"/>
      <c r="AL32" s="52"/>
      <c r="AM32" s="52"/>
      <c r="AN32" s="53"/>
      <c r="AO32" s="48">
        <f>AO30/(AO31)</f>
        <v>172.26253198247954</v>
      </c>
      <c r="AP32" s="49"/>
      <c r="AQ32" s="49"/>
      <c r="AR32" s="50"/>
    </row>
    <row r="33" spans="4:46" ht="14.25" customHeight="1">
      <c r="D33" s="51" t="s">
        <v>168</v>
      </c>
      <c r="E33" s="52"/>
      <c r="F33" s="52"/>
      <c r="G33" s="52"/>
      <c r="H33" s="52"/>
      <c r="I33" s="52"/>
      <c r="J33" s="53"/>
      <c r="K33" s="65">
        <f>IF(AB2&gt;(U2+AO32-20),(X30-K32),X30-K32-(((U2-AB2+AO32-20)*(TAN(RADIANS(K34))))))</f>
        <v>2551.9532601795713</v>
      </c>
      <c r="L33" s="66"/>
      <c r="M33" s="66"/>
      <c r="N33" s="67"/>
      <c r="AD33"/>
      <c r="AE33"/>
      <c r="AF33"/>
      <c r="AG33"/>
      <c r="AH33"/>
      <c r="AI33"/>
      <c r="AJ33"/>
      <c r="AK33"/>
      <c r="AL33"/>
      <c r="AM33"/>
      <c r="AN33"/>
      <c r="AO33"/>
      <c r="AP33"/>
      <c r="AQ33"/>
      <c r="AR33"/>
      <c r="AS33"/>
      <c r="AT33"/>
    </row>
    <row r="34" spans="4:46" ht="15" customHeight="1">
      <c r="D34" s="51" t="s">
        <v>169</v>
      </c>
      <c r="E34" s="52"/>
      <c r="F34" s="52"/>
      <c r="G34" s="52"/>
      <c r="H34" s="52"/>
      <c r="I34" s="52"/>
      <c r="J34" s="53"/>
      <c r="K34" s="62">
        <f>DEGREES(ATAN(X32/AO32))</f>
        <v>46.94518687102135</v>
      </c>
      <c r="L34" s="63"/>
      <c r="M34" s="63"/>
      <c r="N34" s="64"/>
      <c r="O34" s="7"/>
      <c r="P34" s="7"/>
      <c r="Q34" s="7"/>
      <c r="R34" s="7"/>
      <c r="S34" s="7"/>
      <c r="T34" s="7"/>
      <c r="U34" s="7"/>
      <c r="V34" s="7"/>
      <c r="W34" s="7"/>
      <c r="X34" s="7"/>
      <c r="Y34" s="7"/>
      <c r="Z34" s="7"/>
      <c r="AA34" s="7"/>
      <c r="AD34" s="33" t="s">
        <v>83</v>
      </c>
      <c r="AE34" s="33"/>
      <c r="AF34" s="33"/>
      <c r="AG34" s="33"/>
      <c r="AH34" s="33"/>
      <c r="AI34" s="33"/>
      <c r="AJ34" s="33"/>
      <c r="AK34" s="33"/>
      <c r="AL34" s="33"/>
      <c r="AM34" s="33"/>
      <c r="AN34" s="33"/>
      <c r="AO34" s="33"/>
      <c r="AP34" s="33"/>
      <c r="AQ34" s="33"/>
      <c r="AR34" s="33"/>
      <c r="AS34" s="6"/>
      <c r="AT34" s="6"/>
    </row>
    <row r="35" spans="16:46" ht="14.25" customHeight="1">
      <c r="P35" s="29" t="s">
        <v>179</v>
      </c>
      <c r="Q35" s="29"/>
      <c r="R35" s="29"/>
      <c r="S35" s="29"/>
      <c r="T35" s="29"/>
      <c r="U35" s="29"/>
      <c r="V35" s="29"/>
      <c r="W35" s="29"/>
      <c r="X35" s="29"/>
      <c r="Y35" s="29"/>
      <c r="Z35" s="29"/>
      <c r="AA35" s="29"/>
      <c r="AD35"/>
      <c r="AE35"/>
      <c r="AF35"/>
      <c r="AG35"/>
      <c r="AH35"/>
      <c r="AI35"/>
      <c r="AJ35"/>
      <c r="AK35"/>
      <c r="AL35"/>
      <c r="AM35"/>
      <c r="AN35"/>
      <c r="AO35"/>
      <c r="AP35"/>
      <c r="AQ35"/>
      <c r="AR35"/>
      <c r="AS35"/>
      <c r="AT35"/>
    </row>
    <row r="36" spans="16:46" ht="14.25" customHeight="1">
      <c r="P36" s="22"/>
      <c r="Q36" s="22"/>
      <c r="R36" s="22"/>
      <c r="S36" s="22"/>
      <c r="T36" s="22"/>
      <c r="U36" s="22"/>
      <c r="V36" s="22"/>
      <c r="W36" s="22"/>
      <c r="X36" s="22"/>
      <c r="Y36" s="22"/>
      <c r="Z36" s="22"/>
      <c r="AA36" s="22"/>
      <c r="AD36"/>
      <c r="AE36"/>
      <c r="AF36"/>
      <c r="AG36"/>
      <c r="AH36"/>
      <c r="AI36"/>
      <c r="AJ36"/>
      <c r="AK36"/>
      <c r="AL36"/>
      <c r="AM36"/>
      <c r="AN36"/>
      <c r="AO36"/>
      <c r="AP36"/>
      <c r="AQ36"/>
      <c r="AR36"/>
      <c r="AS36"/>
      <c r="AT36"/>
    </row>
    <row r="37" spans="1:30" ht="14.25" customHeight="1">
      <c r="A37" s="36">
        <f ca="1">TODAY()</f>
        <v>43673</v>
      </c>
      <c r="B37" s="37"/>
      <c r="C37" s="37"/>
      <c r="D37" s="37"/>
      <c r="E37" s="37"/>
      <c r="F37" s="37"/>
      <c r="G37" s="37"/>
      <c r="H37" s="37"/>
      <c r="N37" s="34"/>
      <c r="O37" s="35"/>
      <c r="P37" s="35"/>
      <c r="Q37" s="35"/>
      <c r="R37" s="35"/>
      <c r="S37" s="35"/>
      <c r="T37" s="35"/>
      <c r="U37" s="35"/>
      <c r="V37" s="35"/>
      <c r="W37" s="35"/>
      <c r="X37" s="35"/>
      <c r="Y37" s="35"/>
      <c r="Z37" s="35"/>
      <c r="AA37" s="35"/>
      <c r="AB37" s="35"/>
      <c r="AC37" s="35"/>
      <c r="AD37" s="44" t="s">
        <v>186</v>
      </c>
    </row>
  </sheetData>
  <sheetProtection password="CB67" sheet="1" objects="1" scenarios="1" selectLockedCells="1"/>
  <mergeCells count="29">
    <mergeCell ref="AO32:AR32"/>
    <mergeCell ref="AD34:AR34"/>
    <mergeCell ref="AD32:AN32"/>
    <mergeCell ref="P35:AA35"/>
    <mergeCell ref="X32:AA32"/>
    <mergeCell ref="D34:J34"/>
    <mergeCell ref="K33:N33"/>
    <mergeCell ref="K32:N32"/>
    <mergeCell ref="K34:N34"/>
    <mergeCell ref="AB2:AF2"/>
    <mergeCell ref="P32:W32"/>
    <mergeCell ref="N37:AC37"/>
    <mergeCell ref="A37:H37"/>
    <mergeCell ref="AQ12:AS12"/>
    <mergeCell ref="G29:J29"/>
    <mergeCell ref="U2:Y2"/>
    <mergeCell ref="AD30:AN30"/>
    <mergeCell ref="AO30:AR30"/>
    <mergeCell ref="AD31:AN31"/>
    <mergeCell ref="AO31:AR31"/>
    <mergeCell ref="AD37:AT65536"/>
    <mergeCell ref="A17:C17"/>
    <mergeCell ref="P30:W30"/>
    <mergeCell ref="X30:AA30"/>
    <mergeCell ref="A15:C15"/>
    <mergeCell ref="X31:AA31"/>
    <mergeCell ref="P31:W31"/>
    <mergeCell ref="D33:J33"/>
    <mergeCell ref="D32:J32"/>
  </mergeCells>
  <printOptions/>
  <pageMargins left="0.63" right="0.39" top="0.5" bottom="0.41" header="0.27" footer="0.29"/>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dimension ref="A2:AR36"/>
  <sheetViews>
    <sheetView showGridLines="0" zoomScale="85" zoomScaleNormal="85" zoomScalePageLayoutView="0" workbookViewId="0" topLeftCell="A1">
      <selection activeCell="S2" sqref="S2:W2"/>
    </sheetView>
  </sheetViews>
  <sheetFormatPr defaultColWidth="3.28125" defaultRowHeight="15" customHeight="1" zeroHeight="1"/>
  <cols>
    <col min="1" max="43" width="3.28125" style="0" customWidth="1"/>
    <col min="44" max="171" width="3.28125" style="0" hidden="1" customWidth="1"/>
    <col min="172" max="172" width="10.28125" style="0" hidden="1" customWidth="1"/>
    <col min="173" max="250" width="3.28125" style="0" hidden="1" customWidth="1"/>
    <col min="251" max="253" width="3.28125" style="8" hidden="1" customWidth="1"/>
  </cols>
  <sheetData>
    <row r="1" ht="15" customHeight="1"/>
    <row r="2" spans="19:23" ht="15" customHeight="1">
      <c r="S2" s="25">
        <v>3700</v>
      </c>
      <c r="T2" s="25"/>
      <c r="U2" s="25"/>
      <c r="V2" s="25"/>
      <c r="W2" s="25"/>
    </row>
    <row r="3" ht="15" customHeight="1"/>
    <row r="4" ht="15" customHeight="1"/>
    <row r="5" ht="15" customHeight="1"/>
    <row r="6" ht="15" customHeight="1"/>
    <row r="7" ht="15" customHeight="1"/>
    <row r="8" ht="15" customHeight="1"/>
    <row r="9" ht="15" customHeight="1"/>
    <row r="10" ht="15" customHeight="1"/>
    <row r="11" ht="15" customHeight="1"/>
    <row r="12" ht="15" customHeight="1"/>
    <row r="13" spans="1:42" ht="15" customHeight="1">
      <c r="A13" s="25">
        <v>950</v>
      </c>
      <c r="B13" s="25"/>
      <c r="C13" s="25"/>
      <c r="AN13" s="25">
        <v>950</v>
      </c>
      <c r="AO13" s="25"/>
      <c r="AP13" s="25"/>
    </row>
    <row r="14" ht="15" customHeight="1"/>
    <row r="15" ht="15" customHeight="1"/>
    <row r="16" spans="40:42" ht="15" customHeight="1">
      <c r="AN16" s="72">
        <f>AN13+Z30</f>
        <v>1137.3442390377452</v>
      </c>
      <c r="AO16" s="28"/>
      <c r="AP16" s="28"/>
    </row>
    <row r="17" ht="15" customHeight="1"/>
    <row r="18" ht="15" customHeight="1"/>
    <row r="19" ht="15" customHeight="1"/>
    <row r="20" ht="15" customHeight="1"/>
    <row r="21" ht="15" customHeight="1"/>
    <row r="22" ht="15" customHeight="1"/>
    <row r="23" ht="15" customHeight="1"/>
    <row r="24" ht="15" customHeight="1"/>
    <row r="25" ht="15" customHeight="1"/>
    <row r="26" spans="10:36" ht="15" customHeight="1">
      <c r="J26" s="25">
        <v>956</v>
      </c>
      <c r="K26" s="25"/>
      <c r="L26" s="25"/>
      <c r="AG26" s="25">
        <v>300</v>
      </c>
      <c r="AH26" s="25"/>
      <c r="AI26" s="25"/>
      <c r="AJ26" s="25"/>
    </row>
    <row r="27" spans="10:36" ht="15" customHeight="1">
      <c r="J27" s="9"/>
      <c r="K27" s="9"/>
      <c r="L27" s="9"/>
      <c r="AG27" s="9"/>
      <c r="AH27" s="9"/>
      <c r="AI27" s="9"/>
      <c r="AJ27" s="9"/>
    </row>
    <row r="28" spans="6:44" ht="15" customHeight="1">
      <c r="F28" s="27" t="s">
        <v>86</v>
      </c>
      <c r="G28" s="27"/>
      <c r="H28" s="27"/>
      <c r="I28" s="27"/>
      <c r="J28" s="27"/>
      <c r="K28" s="27"/>
      <c r="L28" s="43">
        <v>4128</v>
      </c>
      <c r="M28" s="43"/>
      <c r="N28" s="43"/>
      <c r="O28" s="43"/>
      <c r="P28" s="18"/>
      <c r="S28" s="27" t="s">
        <v>0</v>
      </c>
      <c r="T28" s="27"/>
      <c r="U28" s="27"/>
      <c r="V28" s="27"/>
      <c r="W28" s="27"/>
      <c r="X28" s="27"/>
      <c r="Y28" s="27"/>
      <c r="Z28" s="32">
        <f>(S2-(2*J26))+(A13-J26)+(AN13-J26)+(((((J26-AG26)*2)*PI())/4)*2)-70-20</f>
        <v>3746.884780754904</v>
      </c>
      <c r="AA28" s="32"/>
      <c r="AB28" s="32"/>
      <c r="AC28" s="32"/>
      <c r="AD28" s="21"/>
      <c r="AE28" s="27" t="s">
        <v>167</v>
      </c>
      <c r="AF28" s="27"/>
      <c r="AG28" s="27"/>
      <c r="AH28" s="27"/>
      <c r="AI28" s="27"/>
      <c r="AJ28" s="27"/>
      <c r="AK28" s="27"/>
      <c r="AL28" s="40">
        <v>200</v>
      </c>
      <c r="AM28" s="40"/>
      <c r="AN28" s="40"/>
      <c r="AO28" s="40"/>
      <c r="AP28" s="5"/>
      <c r="AQ28" s="5"/>
      <c r="AR28" s="5"/>
    </row>
    <row r="29" spans="6:44" ht="15" customHeight="1">
      <c r="F29" s="27" t="s">
        <v>2</v>
      </c>
      <c r="G29" s="27"/>
      <c r="H29" s="27"/>
      <c r="I29" s="27"/>
      <c r="J29" s="27"/>
      <c r="K29" s="27"/>
      <c r="L29" s="26">
        <v>21</v>
      </c>
      <c r="M29" s="26"/>
      <c r="N29" s="26"/>
      <c r="O29" s="26"/>
      <c r="P29" s="18"/>
      <c r="S29" s="27" t="s">
        <v>89</v>
      </c>
      <c r="T29" s="27"/>
      <c r="U29" s="27"/>
      <c r="V29" s="27"/>
      <c r="W29" s="27"/>
      <c r="X29" s="27"/>
      <c r="Y29" s="27"/>
      <c r="Z29" s="73">
        <f>L29-1</f>
        <v>20</v>
      </c>
      <c r="AA29" s="73"/>
      <c r="AB29" s="73"/>
      <c r="AC29" s="73"/>
      <c r="AD29" s="21"/>
      <c r="AE29" s="27" t="s">
        <v>168</v>
      </c>
      <c r="AF29" s="27"/>
      <c r="AG29" s="27"/>
      <c r="AH29" s="27"/>
      <c r="AI29" s="27"/>
      <c r="AJ29" s="27"/>
      <c r="AK29" s="27"/>
      <c r="AL29" s="41">
        <f>IF(AN16&gt;(AN13+Z30-20),(L28-AL28),L28-AL28-(((AN13-AN16+Z30-20)*(TAN(RADIANS(AL30))))))</f>
        <v>3928</v>
      </c>
      <c r="AM29" s="41"/>
      <c r="AN29" s="41"/>
      <c r="AO29" s="41"/>
      <c r="AP29" s="9"/>
      <c r="AQ29" s="9"/>
      <c r="AR29" s="9"/>
    </row>
    <row r="30" spans="6:44" ht="15" customHeight="1">
      <c r="F30" s="27" t="s">
        <v>185</v>
      </c>
      <c r="G30" s="27"/>
      <c r="H30" s="27"/>
      <c r="I30" s="27"/>
      <c r="J30" s="27"/>
      <c r="K30" s="27"/>
      <c r="L30" s="32">
        <f>L28/L29</f>
        <v>196.57142857142858</v>
      </c>
      <c r="M30" s="32"/>
      <c r="N30" s="32"/>
      <c r="O30" s="32"/>
      <c r="P30" s="18"/>
      <c r="S30" s="27" t="s">
        <v>1</v>
      </c>
      <c r="T30" s="27"/>
      <c r="U30" s="27"/>
      <c r="V30" s="27"/>
      <c r="W30" s="27"/>
      <c r="X30" s="27"/>
      <c r="Y30" s="27"/>
      <c r="Z30" s="32">
        <f>Z28/Z29</f>
        <v>187.3442390377452</v>
      </c>
      <c r="AA30" s="32"/>
      <c r="AB30" s="32"/>
      <c r="AC30" s="32"/>
      <c r="AD30" s="21"/>
      <c r="AE30" s="27" t="s">
        <v>169</v>
      </c>
      <c r="AF30" s="27"/>
      <c r="AG30" s="27"/>
      <c r="AH30" s="27"/>
      <c r="AI30" s="27"/>
      <c r="AJ30" s="27"/>
      <c r="AK30" s="27"/>
      <c r="AL30" s="39">
        <f>DEGREES(ATAN(L30/Z30))</f>
        <v>46.3768056351847</v>
      </c>
      <c r="AM30" s="39"/>
      <c r="AN30" s="39"/>
      <c r="AO30" s="39"/>
      <c r="AP30" s="5"/>
      <c r="AQ30" s="5"/>
      <c r="AR30" s="5"/>
    </row>
    <row r="31" ht="15" customHeight="1"/>
    <row r="32" spans="1:42" ht="15" customHeight="1">
      <c r="A32" s="6"/>
      <c r="B32" s="6"/>
      <c r="C32" s="6"/>
      <c r="D32" s="6"/>
      <c r="E32" s="6"/>
      <c r="F32" s="33" t="s">
        <v>83</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6"/>
      <c r="AN32" s="6"/>
      <c r="AO32" s="6"/>
      <c r="AP32" s="6"/>
    </row>
    <row r="33" ht="15" customHeight="1"/>
    <row r="34" spans="18:26" ht="15" customHeight="1">
      <c r="R34" s="29" t="s">
        <v>179</v>
      </c>
      <c r="S34" s="29"/>
      <c r="T34" s="29"/>
      <c r="U34" s="29"/>
      <c r="V34" s="29"/>
      <c r="W34" s="29"/>
      <c r="X34" s="29"/>
      <c r="Y34" s="29"/>
      <c r="Z34" s="29"/>
    </row>
    <row r="35" spans="18:26" ht="15" customHeight="1">
      <c r="R35" s="22"/>
      <c r="S35" s="22"/>
      <c r="T35" s="22"/>
      <c r="U35" s="22"/>
      <c r="V35" s="22"/>
      <c r="W35" s="22"/>
      <c r="X35" s="22"/>
      <c r="Y35" s="22"/>
      <c r="Z35" s="22"/>
    </row>
    <row r="36" spans="1:42" s="24" customFormat="1" ht="15" customHeight="1">
      <c r="A36" s="36">
        <f ca="1">TODAY()</f>
        <v>43673</v>
      </c>
      <c r="B36" s="37"/>
      <c r="C36" s="37"/>
      <c r="D36" s="37"/>
      <c r="E36" s="37"/>
      <c r="F36" s="37"/>
      <c r="G36" s="37"/>
      <c r="H36" s="37"/>
      <c r="I36"/>
      <c r="J36"/>
      <c r="K36"/>
      <c r="L36"/>
      <c r="M36"/>
      <c r="N36"/>
      <c r="O36"/>
      <c r="P36" s="34"/>
      <c r="Q36" s="60"/>
      <c r="R36" s="60"/>
      <c r="S36" s="60"/>
      <c r="T36" s="60"/>
      <c r="U36" s="60"/>
      <c r="V36" s="60"/>
      <c r="W36" s="60"/>
      <c r="X36" s="60"/>
      <c r="Y36" s="60"/>
      <c r="Z36" s="60"/>
      <c r="AA36" s="60"/>
      <c r="AB36" s="60"/>
      <c r="AC36" s="44" t="s">
        <v>186</v>
      </c>
      <c r="AD36" s="44"/>
      <c r="AE36" s="44"/>
      <c r="AF36" s="44"/>
      <c r="AG36" s="44"/>
      <c r="AH36" s="44"/>
      <c r="AI36" s="44"/>
      <c r="AJ36" s="44"/>
      <c r="AK36" s="44"/>
      <c r="AL36" s="44"/>
      <c r="AM36" s="44"/>
      <c r="AN36" s="44"/>
      <c r="AO36" s="44"/>
      <c r="AP36" s="44"/>
    </row>
  </sheetData>
  <sheetProtection password="CB67" sheet="1" objects="1" scenarios="1" selectLockedCells="1"/>
  <mergeCells count="29">
    <mergeCell ref="AE30:AK30"/>
    <mergeCell ref="R34:Z34"/>
    <mergeCell ref="F29:K29"/>
    <mergeCell ref="S30:Y30"/>
    <mergeCell ref="S29:Y29"/>
    <mergeCell ref="S28:Y28"/>
    <mergeCell ref="F28:K28"/>
    <mergeCell ref="L30:O30"/>
    <mergeCell ref="F30:K30"/>
    <mergeCell ref="AL29:AO29"/>
    <mergeCell ref="Z30:AC30"/>
    <mergeCell ref="P36:AB36"/>
    <mergeCell ref="A36:H36"/>
    <mergeCell ref="AL30:AO30"/>
    <mergeCell ref="AN13:AP13"/>
    <mergeCell ref="L28:O28"/>
    <mergeCell ref="Z28:AC28"/>
    <mergeCell ref="AN16:AP16"/>
    <mergeCell ref="F32:AL32"/>
    <mergeCell ref="AC36:AP36"/>
    <mergeCell ref="S2:W2"/>
    <mergeCell ref="AL28:AO28"/>
    <mergeCell ref="AE28:AK28"/>
    <mergeCell ref="A13:C13"/>
    <mergeCell ref="J26:L26"/>
    <mergeCell ref="Z29:AC29"/>
    <mergeCell ref="L29:O29"/>
    <mergeCell ref="AG26:AJ26"/>
    <mergeCell ref="AE29:AK29"/>
  </mergeCells>
  <printOptions/>
  <pageMargins left="0.63" right="0.23" top="0.52" bottom="0.31" header="0.36" footer="0.22"/>
  <pageSetup horizontalDpi="300" verticalDpi="300" orientation="landscape" paperSize="9" r:id="rId4"/>
  <drawing r:id="rId3"/>
  <legacyDrawing r:id="rId2"/>
</worksheet>
</file>

<file path=xl/worksheets/sheet6.xml><?xml version="1.0" encoding="utf-8"?>
<worksheet xmlns="http://schemas.openxmlformats.org/spreadsheetml/2006/main" xmlns:r="http://schemas.openxmlformats.org/officeDocument/2006/relationships">
  <dimension ref="A1:B9"/>
  <sheetViews>
    <sheetView zoomScalePageLayoutView="0" workbookViewId="0" topLeftCell="A1">
      <selection activeCell="B1" sqref="B1"/>
    </sheetView>
  </sheetViews>
  <sheetFormatPr defaultColWidth="0" defaultRowHeight="27.75" customHeight="1" zeroHeight="1"/>
  <cols>
    <col min="1" max="1" width="23.28125" style="11" customWidth="1"/>
    <col min="2" max="2" width="55.28125" style="11" customWidth="1"/>
    <col min="3" max="16384" width="52.28125" style="11" hidden="1" customWidth="1"/>
  </cols>
  <sheetData>
    <row r="1" spans="1:2" ht="27.75" customHeight="1">
      <c r="A1" s="11" t="s">
        <v>137</v>
      </c>
      <c r="B1" s="12" t="s">
        <v>97</v>
      </c>
    </row>
    <row r="2" spans="1:2" ht="27.75" customHeight="1">
      <c r="A2" s="11" t="s">
        <v>152</v>
      </c>
      <c r="B2" s="12" t="s">
        <v>151</v>
      </c>
    </row>
    <row r="3" spans="1:2" ht="27.75" customHeight="1">
      <c r="A3" s="11" t="s">
        <v>136</v>
      </c>
      <c r="B3" s="12" t="s">
        <v>98</v>
      </c>
    </row>
    <row r="4" spans="1:2" ht="27.75" customHeight="1">
      <c r="A4" s="11" t="s">
        <v>138</v>
      </c>
      <c r="B4" s="12" t="s">
        <v>99</v>
      </c>
    </row>
    <row r="5" spans="1:2" ht="27.75" customHeight="1">
      <c r="A5" s="11" t="s">
        <v>139</v>
      </c>
      <c r="B5" s="12" t="s">
        <v>100</v>
      </c>
    </row>
    <row r="6" spans="1:2" ht="27.75" customHeight="1">
      <c r="A6" s="11" t="s">
        <v>102</v>
      </c>
      <c r="B6" s="12" t="s">
        <v>103</v>
      </c>
    </row>
    <row r="7" spans="1:2" ht="27.75" customHeight="1">
      <c r="A7" s="11" t="s">
        <v>107</v>
      </c>
      <c r="B7" s="12" t="s">
        <v>108</v>
      </c>
    </row>
    <row r="8" spans="1:2" ht="27.75" customHeight="1">
      <c r="A8" s="11" t="s">
        <v>105</v>
      </c>
      <c r="B8" s="12" t="s">
        <v>104</v>
      </c>
    </row>
    <row r="9" spans="1:2" ht="27.75" customHeight="1">
      <c r="A9" s="11" t="s">
        <v>101</v>
      </c>
      <c r="B9" s="13" t="s">
        <v>106</v>
      </c>
    </row>
  </sheetData>
  <sheetProtection password="CB67" sheet="1" objects="1" scenarios="1" selectLockedCells="1"/>
  <hyperlinks>
    <hyperlink ref="B9" r:id="rId1" display="jandetimmerman@trede.nl"/>
  </hyperlinks>
  <printOptions/>
  <pageMargins left="0.75" right="0.75" top="1" bottom="1" header="0.5" footer="0.5"/>
  <pageSetup horizontalDpi="300" verticalDpi="300" orientation="portrait" paperSize="9" r:id="rId2"/>
  <headerFooter alignWithMargins="0">
    <oddFooter>&amp;L&amp;D&amp;RJB berekeningen</oddFooter>
  </headerFooter>
</worksheet>
</file>

<file path=xl/worksheets/sheet7.xml><?xml version="1.0" encoding="utf-8"?>
<worksheet xmlns="http://schemas.openxmlformats.org/spreadsheetml/2006/main" xmlns:r="http://schemas.openxmlformats.org/officeDocument/2006/relationships">
  <dimension ref="A1:I49"/>
  <sheetViews>
    <sheetView showGridLines="0" zoomScale="130" zoomScaleNormal="130" zoomScalePageLayoutView="0" workbookViewId="0" topLeftCell="A1">
      <selection activeCell="E16" sqref="E16"/>
    </sheetView>
  </sheetViews>
  <sheetFormatPr defaultColWidth="0" defaultRowHeight="15" customHeight="1"/>
  <cols>
    <col min="1" max="1" width="3.7109375" style="14" customWidth="1"/>
    <col min="2" max="2" width="3.00390625" style="14" customWidth="1"/>
    <col min="3" max="3" width="24.8515625" style="14" customWidth="1"/>
    <col min="4" max="4" width="3.57421875" style="14" customWidth="1"/>
    <col min="5" max="5" width="3.140625" style="14" customWidth="1"/>
    <col min="6" max="6" width="17.140625" style="14" customWidth="1"/>
    <col min="7" max="9" width="10.421875" style="14" customWidth="1"/>
    <col min="10" max="10" width="1.8515625" style="14" customWidth="1"/>
    <col min="11" max="16384" width="0" style="14" hidden="1" customWidth="1"/>
  </cols>
  <sheetData>
    <row r="1" spans="1:9" ht="15" customHeight="1">
      <c r="A1" s="77" t="str">
        <f>Bedrijfsgegevens!B1</f>
        <v>Jan de timmerman</v>
      </c>
      <c r="B1" s="77"/>
      <c r="C1" s="77"/>
      <c r="D1" s="77"/>
      <c r="E1" s="77"/>
      <c r="F1" s="77"/>
      <c r="G1" s="77" t="s">
        <v>149</v>
      </c>
      <c r="H1" s="77"/>
      <c r="I1" s="77"/>
    </row>
    <row r="2" spans="1:9" ht="15" customHeight="1">
      <c r="A2" s="77" t="str">
        <f>CONCATENATE(Bedrijfsgegevens!A2,"   ",Bedrijfsgegevens!B2)</f>
        <v>Contactpersoon:   Janzelf</v>
      </c>
      <c r="B2" s="77"/>
      <c r="C2" s="77"/>
      <c r="D2" s="77"/>
      <c r="E2" s="77"/>
      <c r="F2" s="77"/>
      <c r="G2" s="81"/>
      <c r="H2" s="74"/>
      <c r="I2" s="82"/>
    </row>
    <row r="3" spans="1:9" ht="15" customHeight="1">
      <c r="A3" s="77" t="str">
        <f>Bedrijfsgegevens!B3</f>
        <v>Traplaantje 12</v>
      </c>
      <c r="B3" s="77"/>
      <c r="C3" s="77"/>
      <c r="D3" s="77"/>
      <c r="E3" s="77"/>
      <c r="F3" s="77"/>
      <c r="G3" s="77" t="s">
        <v>150</v>
      </c>
      <c r="H3" s="77"/>
      <c r="I3" s="77"/>
    </row>
    <row r="4" spans="1:9" ht="15" customHeight="1">
      <c r="A4" s="77" t="str">
        <f>CONCATENATE(Bedrijfsgegevens!B4,"   ",Bedrijfsgegevens!B5)</f>
        <v>1122 AB   Hogerop</v>
      </c>
      <c r="B4" s="77"/>
      <c r="C4" s="77"/>
      <c r="D4" s="77"/>
      <c r="E4" s="77"/>
      <c r="F4" s="77"/>
      <c r="G4" s="81"/>
      <c r="H4" s="74"/>
      <c r="I4" s="82"/>
    </row>
    <row r="5" spans="1:9" ht="15" customHeight="1">
      <c r="A5" s="77" t="str">
        <f>CONCATENATE(Bedrijfsgegevens!A6,"   ",Bedrijfsgegevens!B6)</f>
        <v>Tel:   12 12 12 12 12</v>
      </c>
      <c r="B5" s="77"/>
      <c r="C5" s="77"/>
      <c r="D5" s="77"/>
      <c r="E5" s="77"/>
      <c r="F5" s="77"/>
      <c r="G5" s="77"/>
      <c r="H5" s="77"/>
      <c r="I5" s="77"/>
    </row>
    <row r="6" spans="1:9" ht="15" customHeight="1">
      <c r="A6" s="77" t="str">
        <f>CONCATENATE(Bedrijfsgegevens!A7,"   ",Bedrijfsgegevens!B7)</f>
        <v>Mobiel:   06 11 12 13 14</v>
      </c>
      <c r="B6" s="77"/>
      <c r="C6" s="77"/>
      <c r="D6" s="77"/>
      <c r="E6" s="77"/>
      <c r="F6" s="77"/>
      <c r="G6" s="92"/>
      <c r="H6" s="92"/>
      <c r="I6" s="92"/>
    </row>
    <row r="7" spans="1:9" ht="15" customHeight="1">
      <c r="A7" s="77" t="str">
        <f>CONCATENATE(Bedrijfsgegevens!A8,"   ",Bedrijfsgegevens!B8)</f>
        <v>Fax:   12 12 12 12 13</v>
      </c>
      <c r="B7" s="77"/>
      <c r="C7" s="77"/>
      <c r="D7" s="77"/>
      <c r="E7" s="77"/>
      <c r="F7" s="77"/>
      <c r="G7" s="77"/>
      <c r="H7" s="77"/>
      <c r="I7" s="77"/>
    </row>
    <row r="8" spans="1:9" ht="15" customHeight="1">
      <c r="A8" s="77" t="str">
        <f>CONCATENATE(Bedrijfsgegevens!A9,"   ",Bedrijfsgegevens!B9)</f>
        <v>E-mail:   jandetimmerman@trede.nl</v>
      </c>
      <c r="B8" s="77"/>
      <c r="C8" s="77"/>
      <c r="D8" s="77"/>
      <c r="E8" s="77"/>
      <c r="F8" s="77"/>
      <c r="G8" s="77"/>
      <c r="H8" s="77"/>
      <c r="I8" s="77"/>
    </row>
    <row r="9" spans="1:9" ht="15" customHeight="1">
      <c r="A9" s="79"/>
      <c r="B9" s="79"/>
      <c r="C9" s="79"/>
      <c r="D9" s="79"/>
      <c r="E9" s="79"/>
      <c r="F9" s="79"/>
      <c r="G9" s="79"/>
      <c r="H9" s="79"/>
      <c r="I9" s="79"/>
    </row>
    <row r="10" spans="1:9" ht="15" customHeight="1">
      <c r="A10" s="83" t="s">
        <v>109</v>
      </c>
      <c r="B10" s="83"/>
      <c r="C10" s="83"/>
      <c r="D10" s="83"/>
      <c r="E10" s="83"/>
      <c r="F10" s="83"/>
      <c r="G10" s="83"/>
      <c r="H10" s="83"/>
      <c r="I10" s="83"/>
    </row>
    <row r="11" spans="1:9" ht="15" customHeight="1">
      <c r="A11" s="76"/>
      <c r="B11" s="76"/>
      <c r="C11" s="76"/>
      <c r="D11" s="76"/>
      <c r="E11" s="76"/>
      <c r="F11" s="76"/>
      <c r="G11" s="76"/>
      <c r="H11" s="76"/>
      <c r="I11" s="76"/>
    </row>
    <row r="12" spans="1:9" ht="36" customHeight="1">
      <c r="A12" s="93" t="s">
        <v>188</v>
      </c>
      <c r="B12" s="84"/>
      <c r="C12" s="84"/>
      <c r="D12" s="84"/>
      <c r="E12" s="84"/>
      <c r="F12" s="84"/>
      <c r="G12" s="84"/>
      <c r="H12" s="84"/>
      <c r="I12" s="84"/>
    </row>
    <row r="13" spans="1:9" ht="15" customHeight="1">
      <c r="A13" s="76"/>
      <c r="B13" s="76"/>
      <c r="C13" s="76"/>
      <c r="D13" s="76"/>
      <c r="E13" s="76"/>
      <c r="F13" s="76"/>
      <c r="G13" s="76"/>
      <c r="H13" s="76"/>
      <c r="I13" s="76"/>
    </row>
    <row r="14" spans="1:9" ht="15" customHeight="1">
      <c r="A14" s="77" t="s">
        <v>110</v>
      </c>
      <c r="B14" s="77"/>
      <c r="C14" s="81"/>
      <c r="D14" s="74"/>
      <c r="E14" s="74"/>
      <c r="F14" s="74"/>
      <c r="G14" s="74"/>
      <c r="H14" s="74"/>
      <c r="I14" s="82"/>
    </row>
    <row r="15" spans="1:9" ht="15" customHeight="1">
      <c r="A15" s="14" t="s">
        <v>111</v>
      </c>
      <c r="G15" s="80"/>
      <c r="H15" s="80"/>
      <c r="I15" s="80"/>
    </row>
    <row r="16" spans="2:9" ht="15" customHeight="1">
      <c r="B16" s="16"/>
      <c r="C16" s="14" t="s">
        <v>115</v>
      </c>
      <c r="E16" s="16"/>
      <c r="F16" s="14" t="s">
        <v>116</v>
      </c>
      <c r="G16" s="80"/>
      <c r="H16" s="80"/>
      <c r="I16" s="80"/>
    </row>
    <row r="17" spans="2:9" ht="15" customHeight="1">
      <c r="B17" s="16"/>
      <c r="C17" s="14" t="s">
        <v>112</v>
      </c>
      <c r="E17" s="16"/>
      <c r="F17" s="14" t="s">
        <v>117</v>
      </c>
      <c r="G17" s="80"/>
      <c r="H17" s="80"/>
      <c r="I17" s="80"/>
    </row>
    <row r="18" spans="2:9" ht="15" customHeight="1">
      <c r="B18" s="16"/>
      <c r="C18" s="14" t="s">
        <v>113</v>
      </c>
      <c r="E18" s="16"/>
      <c r="F18" s="14" t="s">
        <v>118</v>
      </c>
      <c r="G18" s="81"/>
      <c r="H18" s="74"/>
      <c r="I18" s="82"/>
    </row>
    <row r="19" spans="2:9" ht="15" customHeight="1">
      <c r="B19" s="16"/>
      <c r="C19" s="14" t="s">
        <v>114</v>
      </c>
      <c r="G19" s="80"/>
      <c r="H19" s="80"/>
      <c r="I19" s="80"/>
    </row>
    <row r="20" spans="2:9" ht="15" customHeight="1">
      <c r="B20" s="15"/>
      <c r="G20" s="80"/>
      <c r="H20" s="80"/>
      <c r="I20" s="80"/>
    </row>
    <row r="21" spans="2:9" ht="15" customHeight="1">
      <c r="B21" s="16"/>
      <c r="C21" s="14" t="s">
        <v>119</v>
      </c>
      <c r="G21" s="80"/>
      <c r="H21" s="80"/>
      <c r="I21" s="80"/>
    </row>
    <row r="22" spans="2:9" ht="15" customHeight="1">
      <c r="B22" s="16"/>
      <c r="C22" s="14" t="s">
        <v>120</v>
      </c>
      <c r="G22" s="80"/>
      <c r="H22" s="80"/>
      <c r="I22" s="80"/>
    </row>
    <row r="23" spans="7:9" ht="15" customHeight="1">
      <c r="G23" s="80"/>
      <c r="H23" s="80"/>
      <c r="I23" s="80"/>
    </row>
    <row r="24" spans="1:9" ht="15" customHeight="1">
      <c r="A24" s="14" t="s">
        <v>121</v>
      </c>
      <c r="D24" s="14" t="s">
        <v>125</v>
      </c>
      <c r="G24" s="80"/>
      <c r="H24" s="80"/>
      <c r="I24" s="80"/>
    </row>
    <row r="25" spans="2:9" ht="15" customHeight="1">
      <c r="B25" s="16"/>
      <c r="C25" s="14" t="s">
        <v>122</v>
      </c>
      <c r="E25" s="16"/>
      <c r="F25" s="14" t="s">
        <v>126</v>
      </c>
      <c r="G25" s="80"/>
      <c r="H25" s="80"/>
      <c r="I25" s="80"/>
    </row>
    <row r="26" spans="2:9" ht="15" customHeight="1">
      <c r="B26" s="16"/>
      <c r="C26" s="14" t="s">
        <v>123</v>
      </c>
      <c r="E26" s="16"/>
      <c r="F26" s="14" t="s">
        <v>127</v>
      </c>
      <c r="G26" s="80"/>
      <c r="H26" s="80"/>
      <c r="I26" s="80"/>
    </row>
    <row r="27" spans="2:9" ht="15" customHeight="1">
      <c r="B27" s="16"/>
      <c r="C27" s="14" t="s">
        <v>124</v>
      </c>
      <c r="E27" s="16"/>
      <c r="F27" s="14" t="s">
        <v>128</v>
      </c>
      <c r="G27" s="80"/>
      <c r="H27" s="80"/>
      <c r="I27" s="80"/>
    </row>
    <row r="28" spans="5:9" ht="15" customHeight="1">
      <c r="E28" s="16"/>
      <c r="F28" s="14" t="s">
        <v>129</v>
      </c>
      <c r="G28" s="80"/>
      <c r="H28" s="80"/>
      <c r="I28" s="80"/>
    </row>
    <row r="29" spans="5:9" ht="15" customHeight="1">
      <c r="E29" s="16"/>
      <c r="F29" s="14" t="s">
        <v>134</v>
      </c>
      <c r="G29" s="81"/>
      <c r="H29" s="74"/>
      <c r="I29" s="82"/>
    </row>
    <row r="30" spans="7:9" ht="15" customHeight="1">
      <c r="G30" s="80"/>
      <c r="H30" s="80"/>
      <c r="I30" s="80"/>
    </row>
    <row r="31" spans="1:9" ht="15" customHeight="1">
      <c r="A31" s="14" t="s">
        <v>130</v>
      </c>
      <c r="G31" s="80"/>
      <c r="H31" s="80"/>
      <c r="I31" s="80"/>
    </row>
    <row r="32" spans="2:9" ht="15" customHeight="1">
      <c r="B32" s="16"/>
      <c r="C32" s="14" t="s">
        <v>131</v>
      </c>
      <c r="E32" s="16"/>
      <c r="F32" s="14" t="s">
        <v>133</v>
      </c>
      <c r="G32" s="80"/>
      <c r="H32" s="80"/>
      <c r="I32" s="80"/>
    </row>
    <row r="33" spans="2:9" ht="15" customHeight="1">
      <c r="B33" s="16"/>
      <c r="C33" s="14" t="s">
        <v>132</v>
      </c>
      <c r="E33" s="16"/>
      <c r="F33" s="14" t="s">
        <v>118</v>
      </c>
      <c r="G33" s="81"/>
      <c r="H33" s="74"/>
      <c r="I33" s="82"/>
    </row>
    <row r="34" spans="7:9" ht="15" customHeight="1">
      <c r="G34" s="80"/>
      <c r="H34" s="80"/>
      <c r="I34" s="80"/>
    </row>
    <row r="35" spans="1:9" ht="15" customHeight="1">
      <c r="A35" s="14" t="s">
        <v>135</v>
      </c>
      <c r="G35" s="80"/>
      <c r="H35" s="80"/>
      <c r="I35" s="80"/>
    </row>
    <row r="36" spans="2:9" ht="15" customHeight="1">
      <c r="B36" s="16"/>
      <c r="C36" s="14" t="s">
        <v>140</v>
      </c>
      <c r="E36" s="16"/>
      <c r="F36" s="14" t="s">
        <v>143</v>
      </c>
      <c r="G36" s="80"/>
      <c r="H36" s="80"/>
      <c r="I36" s="80"/>
    </row>
    <row r="37" spans="2:9" ht="15" customHeight="1">
      <c r="B37" s="16"/>
      <c r="C37" s="14" t="s">
        <v>141</v>
      </c>
      <c r="E37" s="16"/>
      <c r="F37" s="14" t="s">
        <v>144</v>
      </c>
      <c r="G37" s="81"/>
      <c r="H37" s="74"/>
      <c r="I37" s="82"/>
    </row>
    <row r="38" spans="2:9" ht="15" customHeight="1">
      <c r="B38" s="16"/>
      <c r="C38" s="14" t="s">
        <v>142</v>
      </c>
      <c r="G38" s="80"/>
      <c r="H38" s="80"/>
      <c r="I38" s="80"/>
    </row>
    <row r="39" spans="7:9" ht="15" customHeight="1">
      <c r="G39" s="80"/>
      <c r="H39" s="80"/>
      <c r="I39" s="80"/>
    </row>
    <row r="40" spans="1:9" ht="15" customHeight="1">
      <c r="A40" s="14" t="s">
        <v>145</v>
      </c>
      <c r="G40" s="80"/>
      <c r="H40" s="80"/>
      <c r="I40" s="80"/>
    </row>
    <row r="41" spans="2:9" ht="15" customHeight="1">
      <c r="B41" s="16"/>
      <c r="C41" s="14" t="s">
        <v>146</v>
      </c>
      <c r="E41" s="16"/>
      <c r="F41" s="14" t="s">
        <v>148</v>
      </c>
      <c r="G41" s="80"/>
      <c r="H41" s="80"/>
      <c r="I41" s="80"/>
    </row>
    <row r="42" spans="2:9" ht="15" customHeight="1">
      <c r="B42" s="16"/>
      <c r="C42" s="14" t="s">
        <v>147</v>
      </c>
      <c r="E42" s="16"/>
      <c r="F42" s="14" t="s">
        <v>118</v>
      </c>
      <c r="G42" s="81"/>
      <c r="H42" s="74"/>
      <c r="I42" s="82"/>
    </row>
    <row r="43" spans="1:9" ht="15" customHeight="1">
      <c r="A43" s="76"/>
      <c r="B43" s="76"/>
      <c r="C43" s="76"/>
      <c r="D43" s="76"/>
      <c r="E43" s="76"/>
      <c r="F43" s="76"/>
      <c r="G43" s="76"/>
      <c r="H43" s="76"/>
      <c r="I43" s="76"/>
    </row>
    <row r="44" spans="1:9" ht="15" customHeight="1">
      <c r="A44" s="77" t="s">
        <v>153</v>
      </c>
      <c r="B44" s="77"/>
      <c r="C44" s="77"/>
      <c r="D44" s="77"/>
      <c r="E44" s="77"/>
      <c r="F44" s="77"/>
      <c r="G44" s="77"/>
      <c r="H44" s="77"/>
      <c r="I44" s="77"/>
    </row>
    <row r="45" spans="1:9" ht="15" customHeight="1">
      <c r="A45" s="78"/>
      <c r="B45" s="78"/>
      <c r="C45" s="78"/>
      <c r="D45" s="78"/>
      <c r="E45" s="78"/>
      <c r="F45" s="78"/>
      <c r="G45" s="78"/>
      <c r="H45" s="78"/>
      <c r="I45" s="78"/>
    </row>
    <row r="46" spans="1:9" ht="15" customHeight="1">
      <c r="A46" s="78"/>
      <c r="B46" s="78"/>
      <c r="C46" s="78"/>
      <c r="D46" s="78"/>
      <c r="E46" s="78"/>
      <c r="F46" s="78"/>
      <c r="G46" s="78"/>
      <c r="H46" s="78"/>
      <c r="I46" s="78"/>
    </row>
    <row r="47" spans="1:9" ht="15" customHeight="1">
      <c r="A47" s="78"/>
      <c r="B47" s="78"/>
      <c r="C47" s="78"/>
      <c r="D47" s="78"/>
      <c r="E47" s="78"/>
      <c r="F47" s="78"/>
      <c r="G47" s="78"/>
      <c r="H47" s="78"/>
      <c r="I47" s="78"/>
    </row>
    <row r="48" spans="1:9" ht="15" customHeight="1">
      <c r="A48" s="74"/>
      <c r="B48" s="74"/>
      <c r="C48" s="74"/>
      <c r="D48" s="74"/>
      <c r="E48" s="74"/>
      <c r="F48" s="74"/>
      <c r="G48" s="74"/>
      <c r="H48" s="74"/>
      <c r="I48" s="74"/>
    </row>
    <row r="49" spans="1:9" ht="15" customHeight="1">
      <c r="A49" s="75"/>
      <c r="B49" s="75"/>
      <c r="C49" s="75"/>
      <c r="D49" s="75"/>
      <c r="E49" s="75"/>
      <c r="F49" s="75"/>
      <c r="G49" s="75"/>
      <c r="H49" s="75"/>
      <c r="I49" s="75"/>
    </row>
  </sheetData>
  <sheetProtection password="CB67" sheet="1" objects="1" scenarios="1" selectLockedCells="1"/>
  <mergeCells count="58">
    <mergeCell ref="G41:I41"/>
    <mergeCell ref="G42:I42"/>
    <mergeCell ref="G37:I37"/>
    <mergeCell ref="G38:I38"/>
    <mergeCell ref="G39:I39"/>
    <mergeCell ref="G40:I40"/>
    <mergeCell ref="G33:I33"/>
    <mergeCell ref="G34:I34"/>
    <mergeCell ref="G35:I35"/>
    <mergeCell ref="G36:I36"/>
    <mergeCell ref="G29:I29"/>
    <mergeCell ref="G30:I30"/>
    <mergeCell ref="G31:I31"/>
    <mergeCell ref="G32:I32"/>
    <mergeCell ref="G25:I25"/>
    <mergeCell ref="G26:I26"/>
    <mergeCell ref="G27:I27"/>
    <mergeCell ref="G28:I28"/>
    <mergeCell ref="G21:I21"/>
    <mergeCell ref="G22:I22"/>
    <mergeCell ref="G23:I23"/>
    <mergeCell ref="G24:I24"/>
    <mergeCell ref="G2:I2"/>
    <mergeCell ref="A14:B14"/>
    <mergeCell ref="C14:I14"/>
    <mergeCell ref="A13:I13"/>
    <mergeCell ref="A11:I11"/>
    <mergeCell ref="G7:I7"/>
    <mergeCell ref="G6:I6"/>
    <mergeCell ref="G4:I4"/>
    <mergeCell ref="A10:I10"/>
    <mergeCell ref="A12:I12"/>
    <mergeCell ref="G1:I1"/>
    <mergeCell ref="A7:F7"/>
    <mergeCell ref="A6:F6"/>
    <mergeCell ref="A5:F5"/>
    <mergeCell ref="A4:F4"/>
    <mergeCell ref="G3:I3"/>
    <mergeCell ref="G5:I5"/>
    <mergeCell ref="A1:F1"/>
    <mergeCell ref="A3:F3"/>
    <mergeCell ref="A2:F2"/>
    <mergeCell ref="A9:I9"/>
    <mergeCell ref="A8:F8"/>
    <mergeCell ref="G8:I8"/>
    <mergeCell ref="A47:I47"/>
    <mergeCell ref="G15:I15"/>
    <mergeCell ref="G16:I16"/>
    <mergeCell ref="G17:I17"/>
    <mergeCell ref="G18:I18"/>
    <mergeCell ref="G19:I19"/>
    <mergeCell ref="G20:I20"/>
    <mergeCell ref="A48:I48"/>
    <mergeCell ref="A49:I49"/>
    <mergeCell ref="A43:I43"/>
    <mergeCell ref="A44:I44"/>
    <mergeCell ref="A45:I45"/>
    <mergeCell ref="A46:I46"/>
  </mergeCells>
  <printOptions/>
  <pageMargins left="0.6299212598425197" right="0.6692913385826772" top="0.5118110236220472" bottom="0.8661417322834646" header="0.2755905511811024" footer="0.5118110236220472"/>
  <pageSetup horizontalDpi="300" verticalDpi="300" orientation="portrait" paperSize="9" r:id="rId3"/>
  <headerFooter alignWithMargins="0">
    <oddFooter>&amp;L&amp;D&amp;Chttp://www.jbb-v.nl&amp;R&amp;"Arial,Vet"Blankestijn Bouwadvies</oddFooter>
  </headerFooter>
  <legacyDrawing r:id="rId2"/>
</worksheet>
</file>

<file path=xl/worksheets/sheet8.xml><?xml version="1.0" encoding="utf-8"?>
<worksheet xmlns="http://schemas.openxmlformats.org/spreadsheetml/2006/main" xmlns:r="http://schemas.openxmlformats.org/officeDocument/2006/relationships">
  <dimension ref="A1:I49"/>
  <sheetViews>
    <sheetView showGridLines="0" zoomScale="130" zoomScaleNormal="130" zoomScalePageLayoutView="0" workbookViewId="0" topLeftCell="A1">
      <selection activeCell="C14" sqref="C14:I14"/>
    </sheetView>
  </sheetViews>
  <sheetFormatPr defaultColWidth="0" defaultRowHeight="15" customHeight="1"/>
  <cols>
    <col min="1" max="1" width="3.7109375" style="14" customWidth="1"/>
    <col min="2" max="2" width="3.00390625" style="14" customWidth="1"/>
    <col min="3" max="3" width="24.8515625" style="14" customWidth="1"/>
    <col min="4" max="4" width="3.57421875" style="14" customWidth="1"/>
    <col min="5" max="5" width="3.140625" style="14" customWidth="1"/>
    <col min="6" max="6" width="17.140625" style="14" customWidth="1"/>
    <col min="7" max="9" width="10.421875" style="14" customWidth="1"/>
    <col min="10" max="10" width="1.8515625" style="14" customWidth="1"/>
    <col min="11" max="16384" width="0" style="14" hidden="1" customWidth="1"/>
  </cols>
  <sheetData>
    <row r="1" spans="1:9" ht="15" customHeight="1">
      <c r="A1" s="77" t="str">
        <f>Bedrijfsgegevens!B1</f>
        <v>Jan de timmerman</v>
      </c>
      <c r="B1" s="77"/>
      <c r="C1" s="77"/>
      <c r="D1" s="77"/>
      <c r="E1" s="77"/>
      <c r="F1" s="77"/>
      <c r="G1" s="77" t="s">
        <v>149</v>
      </c>
      <c r="H1" s="77"/>
      <c r="I1" s="77"/>
    </row>
    <row r="2" spans="1:9" ht="15" customHeight="1">
      <c r="A2" s="77" t="str">
        <f>CONCATENATE(Bedrijfsgegevens!A2,"   ",Bedrijfsgegevens!B2)</f>
        <v>Contactpersoon:   Janzelf</v>
      </c>
      <c r="B2" s="77"/>
      <c r="C2" s="77"/>
      <c r="D2" s="77"/>
      <c r="E2" s="77"/>
      <c r="F2" s="77"/>
      <c r="G2" s="81"/>
      <c r="H2" s="74"/>
      <c r="I2" s="82"/>
    </row>
    <row r="3" spans="1:9" ht="15" customHeight="1">
      <c r="A3" s="77" t="str">
        <f>Bedrijfsgegevens!B3</f>
        <v>Traplaantje 12</v>
      </c>
      <c r="B3" s="77"/>
      <c r="C3" s="77"/>
      <c r="D3" s="77"/>
      <c r="E3" s="77"/>
      <c r="F3" s="77"/>
      <c r="G3" s="77" t="s">
        <v>150</v>
      </c>
      <c r="H3" s="77"/>
      <c r="I3" s="77"/>
    </row>
    <row r="4" spans="1:9" ht="15" customHeight="1">
      <c r="A4" s="77" t="str">
        <f>CONCATENATE(Bedrijfsgegevens!B4,"   ",Bedrijfsgegevens!B5)</f>
        <v>1122 AB   Hogerop</v>
      </c>
      <c r="B4" s="77"/>
      <c r="C4" s="77"/>
      <c r="D4" s="77"/>
      <c r="E4" s="77"/>
      <c r="F4" s="77"/>
      <c r="G4" s="81"/>
      <c r="H4" s="74"/>
      <c r="I4" s="82"/>
    </row>
    <row r="5" spans="1:9" ht="15" customHeight="1">
      <c r="A5" s="77" t="str">
        <f>CONCATENATE(Bedrijfsgegevens!A6,"   ",Bedrijfsgegevens!B6)</f>
        <v>Tel:   12 12 12 12 12</v>
      </c>
      <c r="B5" s="77"/>
      <c r="C5" s="77"/>
      <c r="D5" s="77"/>
      <c r="E5" s="77"/>
      <c r="F5" s="77"/>
      <c r="G5" s="77"/>
      <c r="H5" s="77"/>
      <c r="I5" s="77"/>
    </row>
    <row r="6" spans="1:9" ht="15" customHeight="1">
      <c r="A6" s="77" t="str">
        <f>CONCATENATE(Bedrijfsgegevens!A7,"   ",Bedrijfsgegevens!B7)</f>
        <v>Mobiel:   06 11 12 13 14</v>
      </c>
      <c r="B6" s="77"/>
      <c r="C6" s="77"/>
      <c r="D6" s="77"/>
      <c r="E6" s="77"/>
      <c r="F6" s="77"/>
      <c r="G6" s="92"/>
      <c r="H6" s="92"/>
      <c r="I6" s="92"/>
    </row>
    <row r="7" spans="1:9" ht="15" customHeight="1">
      <c r="A7" s="77" t="str">
        <f>CONCATENATE(Bedrijfsgegevens!A8,"   ",Bedrijfsgegevens!B8)</f>
        <v>Fax:   12 12 12 12 13</v>
      </c>
      <c r="B7" s="77"/>
      <c r="C7" s="77"/>
      <c r="D7" s="77"/>
      <c r="E7" s="77"/>
      <c r="F7" s="77"/>
      <c r="G7" s="77"/>
      <c r="H7" s="77"/>
      <c r="I7" s="77"/>
    </row>
    <row r="8" spans="1:9" ht="15" customHeight="1">
      <c r="A8" s="77" t="str">
        <f>CONCATENATE(Bedrijfsgegevens!A9,"   ",Bedrijfsgegevens!B9)</f>
        <v>E-mail:   jandetimmerman@trede.nl</v>
      </c>
      <c r="B8" s="77"/>
      <c r="C8" s="77"/>
      <c r="D8" s="77"/>
      <c r="E8" s="77"/>
      <c r="F8" s="77"/>
      <c r="G8" s="77"/>
      <c r="H8" s="77"/>
      <c r="I8" s="77"/>
    </row>
    <row r="9" spans="1:9" ht="15" customHeight="1">
      <c r="A9" s="79"/>
      <c r="B9" s="79"/>
      <c r="C9" s="79"/>
      <c r="D9" s="79"/>
      <c r="E9" s="79"/>
      <c r="F9" s="79"/>
      <c r="G9" s="79"/>
      <c r="H9" s="79"/>
      <c r="I9" s="79"/>
    </row>
    <row r="10" spans="1:9" ht="15" customHeight="1">
      <c r="A10" s="83" t="s">
        <v>154</v>
      </c>
      <c r="B10" s="83"/>
      <c r="C10" s="83"/>
      <c r="D10" s="83"/>
      <c r="E10" s="83"/>
      <c r="F10" s="83"/>
      <c r="G10" s="83"/>
      <c r="H10" s="83"/>
      <c r="I10" s="83"/>
    </row>
    <row r="11" spans="1:9" ht="15" customHeight="1">
      <c r="A11" s="76"/>
      <c r="B11" s="76"/>
      <c r="C11" s="76"/>
      <c r="D11" s="76"/>
      <c r="E11" s="76"/>
      <c r="F11" s="76"/>
      <c r="G11" s="76"/>
      <c r="H11" s="76"/>
      <c r="I11" s="76"/>
    </row>
    <row r="12" spans="1:9" ht="36" customHeight="1">
      <c r="A12" s="93" t="s">
        <v>187</v>
      </c>
      <c r="B12" s="84"/>
      <c r="C12" s="84"/>
      <c r="D12" s="84"/>
      <c r="E12" s="84"/>
      <c r="F12" s="84"/>
      <c r="G12" s="84"/>
      <c r="H12" s="84"/>
      <c r="I12" s="84"/>
    </row>
    <row r="13" spans="1:9" ht="15" customHeight="1">
      <c r="A13" s="76"/>
      <c r="B13" s="76"/>
      <c r="C13" s="76"/>
      <c r="D13" s="76"/>
      <c r="E13" s="76"/>
      <c r="F13" s="76"/>
      <c r="G13" s="76"/>
      <c r="H13" s="76"/>
      <c r="I13" s="76"/>
    </row>
    <row r="14" spans="1:9" ht="15" customHeight="1">
      <c r="A14" s="77" t="s">
        <v>110</v>
      </c>
      <c r="B14" s="77"/>
      <c r="C14" s="81"/>
      <c r="D14" s="74"/>
      <c r="E14" s="74"/>
      <c r="F14" s="74"/>
      <c r="G14" s="74"/>
      <c r="H14" s="74"/>
      <c r="I14" s="82"/>
    </row>
    <row r="15" spans="1:9" ht="15" customHeight="1">
      <c r="A15" s="14" t="s">
        <v>111</v>
      </c>
      <c r="G15" s="80"/>
      <c r="H15" s="80"/>
      <c r="I15" s="80"/>
    </row>
    <row r="16" spans="2:9" ht="15" customHeight="1">
      <c r="B16" s="16"/>
      <c r="C16" s="14" t="s">
        <v>115</v>
      </c>
      <c r="E16" s="16"/>
      <c r="F16" s="14" t="s">
        <v>116</v>
      </c>
      <c r="G16" s="80"/>
      <c r="H16" s="80"/>
      <c r="I16" s="80"/>
    </row>
    <row r="17" spans="2:9" ht="15" customHeight="1">
      <c r="B17" s="16"/>
      <c r="C17" s="14" t="s">
        <v>112</v>
      </c>
      <c r="E17" s="16"/>
      <c r="F17" s="14" t="s">
        <v>117</v>
      </c>
      <c r="G17" s="80"/>
      <c r="H17" s="80"/>
      <c r="I17" s="80"/>
    </row>
    <row r="18" spans="2:9" ht="15" customHeight="1">
      <c r="B18" s="16"/>
      <c r="C18" s="14" t="s">
        <v>113</v>
      </c>
      <c r="E18" s="16"/>
      <c r="F18" s="14" t="s">
        <v>118</v>
      </c>
      <c r="G18" s="81"/>
      <c r="H18" s="74"/>
      <c r="I18" s="82"/>
    </row>
    <row r="19" spans="2:9" ht="15" customHeight="1">
      <c r="B19" s="16"/>
      <c r="C19" s="14" t="s">
        <v>114</v>
      </c>
      <c r="G19" s="80"/>
      <c r="H19" s="80"/>
      <c r="I19" s="80"/>
    </row>
    <row r="20" spans="2:9" ht="15" customHeight="1">
      <c r="B20" s="15"/>
      <c r="G20" s="80"/>
      <c r="H20" s="80"/>
      <c r="I20" s="80"/>
    </row>
    <row r="21" spans="2:9" ht="15" customHeight="1">
      <c r="B21" s="16"/>
      <c r="C21" s="14" t="s">
        <v>119</v>
      </c>
      <c r="G21" s="80"/>
      <c r="H21" s="80"/>
      <c r="I21" s="80"/>
    </row>
    <row r="22" spans="2:9" ht="15" customHeight="1">
      <c r="B22" s="16"/>
      <c r="C22" s="14" t="s">
        <v>120</v>
      </c>
      <c r="G22" s="80"/>
      <c r="H22" s="80"/>
      <c r="I22" s="80"/>
    </row>
    <row r="23" spans="7:9" ht="15" customHeight="1">
      <c r="G23" s="80"/>
      <c r="H23" s="80"/>
      <c r="I23" s="80"/>
    </row>
    <row r="24" spans="1:9" ht="15" customHeight="1">
      <c r="A24" s="14" t="s">
        <v>121</v>
      </c>
      <c r="D24" s="14" t="s">
        <v>125</v>
      </c>
      <c r="G24" s="80"/>
      <c r="H24" s="80"/>
      <c r="I24" s="80"/>
    </row>
    <row r="25" spans="2:9" ht="15" customHeight="1">
      <c r="B25" s="16"/>
      <c r="C25" s="14" t="s">
        <v>122</v>
      </c>
      <c r="E25" s="16"/>
      <c r="F25" s="14" t="s">
        <v>126</v>
      </c>
      <c r="G25" s="80"/>
      <c r="H25" s="80"/>
      <c r="I25" s="80"/>
    </row>
    <row r="26" spans="2:9" ht="15" customHeight="1">
      <c r="B26" s="16"/>
      <c r="C26" s="14" t="s">
        <v>123</v>
      </c>
      <c r="E26" s="16"/>
      <c r="F26" s="14" t="s">
        <v>127</v>
      </c>
      <c r="G26" s="80"/>
      <c r="H26" s="80"/>
      <c r="I26" s="80"/>
    </row>
    <row r="27" spans="2:9" ht="15" customHeight="1">
      <c r="B27" s="16"/>
      <c r="C27" s="14" t="s">
        <v>124</v>
      </c>
      <c r="E27" s="16"/>
      <c r="F27" s="14" t="s">
        <v>128</v>
      </c>
      <c r="G27" s="80"/>
      <c r="H27" s="80"/>
      <c r="I27" s="80"/>
    </row>
    <row r="28" spans="5:9" ht="15" customHeight="1">
      <c r="E28" s="16"/>
      <c r="F28" s="14" t="s">
        <v>129</v>
      </c>
      <c r="G28" s="80"/>
      <c r="H28" s="80"/>
      <c r="I28" s="80"/>
    </row>
    <row r="29" spans="5:9" ht="15" customHeight="1">
      <c r="E29" s="16"/>
      <c r="F29" s="14" t="s">
        <v>134</v>
      </c>
      <c r="G29" s="81"/>
      <c r="H29" s="74"/>
      <c r="I29" s="82"/>
    </row>
    <row r="30" spans="7:9" ht="15" customHeight="1">
      <c r="G30" s="80"/>
      <c r="H30" s="80"/>
      <c r="I30" s="80"/>
    </row>
    <row r="31" spans="1:9" ht="15" customHeight="1">
      <c r="A31" s="14" t="s">
        <v>130</v>
      </c>
      <c r="G31" s="80"/>
      <c r="H31" s="80"/>
      <c r="I31" s="80"/>
    </row>
    <row r="32" spans="2:9" ht="15" customHeight="1">
      <c r="B32" s="16"/>
      <c r="C32" s="14" t="s">
        <v>131</v>
      </c>
      <c r="E32" s="16"/>
      <c r="F32" s="14" t="s">
        <v>133</v>
      </c>
      <c r="G32" s="80"/>
      <c r="H32" s="80"/>
      <c r="I32" s="80"/>
    </row>
    <row r="33" spans="2:9" ht="15" customHeight="1">
      <c r="B33" s="16"/>
      <c r="C33" s="14" t="s">
        <v>132</v>
      </c>
      <c r="E33" s="16"/>
      <c r="F33" s="14" t="s">
        <v>118</v>
      </c>
      <c r="G33" s="81"/>
      <c r="H33" s="74"/>
      <c r="I33" s="82"/>
    </row>
    <row r="34" spans="7:9" ht="15" customHeight="1">
      <c r="G34" s="80"/>
      <c r="H34" s="80"/>
      <c r="I34" s="80"/>
    </row>
    <row r="35" spans="1:9" ht="15" customHeight="1">
      <c r="A35" s="14" t="s">
        <v>135</v>
      </c>
      <c r="G35" s="80"/>
      <c r="H35" s="80"/>
      <c r="I35" s="80"/>
    </row>
    <row r="36" spans="2:9" ht="15" customHeight="1">
      <c r="B36" s="16"/>
      <c r="C36" s="14" t="s">
        <v>140</v>
      </c>
      <c r="E36" s="16"/>
      <c r="F36" s="14" t="s">
        <v>143</v>
      </c>
      <c r="G36" s="80"/>
      <c r="H36" s="80"/>
      <c r="I36" s="80"/>
    </row>
    <row r="37" spans="2:9" ht="15" customHeight="1">
      <c r="B37" s="16"/>
      <c r="C37" s="14" t="s">
        <v>141</v>
      </c>
      <c r="E37" s="16"/>
      <c r="F37" s="14" t="s">
        <v>144</v>
      </c>
      <c r="G37" s="81"/>
      <c r="H37" s="74"/>
      <c r="I37" s="82"/>
    </row>
    <row r="38" spans="2:9" ht="15" customHeight="1">
      <c r="B38" s="16"/>
      <c r="C38" s="14" t="s">
        <v>142</v>
      </c>
      <c r="G38" s="80"/>
      <c r="H38" s="80"/>
      <c r="I38" s="80"/>
    </row>
    <row r="39" spans="7:9" ht="15" customHeight="1">
      <c r="G39" s="80"/>
      <c r="H39" s="80"/>
      <c r="I39" s="80"/>
    </row>
    <row r="40" spans="1:9" ht="15" customHeight="1">
      <c r="A40" s="14" t="s">
        <v>145</v>
      </c>
      <c r="G40" s="80"/>
      <c r="H40" s="80"/>
      <c r="I40" s="80"/>
    </row>
    <row r="41" spans="2:9" ht="15" customHeight="1">
      <c r="B41" s="16"/>
      <c r="C41" s="14" t="s">
        <v>146</v>
      </c>
      <c r="E41" s="16"/>
      <c r="F41" s="14" t="s">
        <v>148</v>
      </c>
      <c r="G41" s="80"/>
      <c r="H41" s="80"/>
      <c r="I41" s="80"/>
    </row>
    <row r="42" spans="2:9" ht="15" customHeight="1">
      <c r="B42" s="16"/>
      <c r="C42" s="14" t="s">
        <v>147</v>
      </c>
      <c r="E42" s="16"/>
      <c r="F42" s="14" t="s">
        <v>118</v>
      </c>
      <c r="G42" s="81"/>
      <c r="H42" s="74"/>
      <c r="I42" s="82"/>
    </row>
    <row r="43" spans="1:9" ht="15" customHeight="1">
      <c r="A43" s="76"/>
      <c r="B43" s="76"/>
      <c r="C43" s="76"/>
      <c r="D43" s="76"/>
      <c r="E43" s="76"/>
      <c r="F43" s="76"/>
      <c r="G43" s="76"/>
      <c r="H43" s="76"/>
      <c r="I43" s="76"/>
    </row>
    <row r="44" spans="1:9" ht="15" customHeight="1">
      <c r="A44" s="77" t="s">
        <v>153</v>
      </c>
      <c r="B44" s="77"/>
      <c r="C44" s="77"/>
      <c r="D44" s="77"/>
      <c r="E44" s="77"/>
      <c r="F44" s="77"/>
      <c r="G44" s="77"/>
      <c r="H44" s="77"/>
      <c r="I44" s="77"/>
    </row>
    <row r="45" spans="1:9" ht="15" customHeight="1">
      <c r="A45" s="78"/>
      <c r="B45" s="78"/>
      <c r="C45" s="78"/>
      <c r="D45" s="78"/>
      <c r="E45" s="78"/>
      <c r="F45" s="78"/>
      <c r="G45" s="78"/>
      <c r="H45" s="78"/>
      <c r="I45" s="78"/>
    </row>
    <row r="46" spans="1:9" ht="15" customHeight="1">
      <c r="A46" s="78"/>
      <c r="B46" s="78"/>
      <c r="C46" s="78"/>
      <c r="D46" s="78"/>
      <c r="E46" s="78"/>
      <c r="F46" s="78"/>
      <c r="G46" s="78"/>
      <c r="H46" s="78"/>
      <c r="I46" s="78"/>
    </row>
    <row r="47" spans="1:9" ht="15" customHeight="1">
      <c r="A47" s="78"/>
      <c r="B47" s="78"/>
      <c r="C47" s="78"/>
      <c r="D47" s="78"/>
      <c r="E47" s="78"/>
      <c r="F47" s="78"/>
      <c r="G47" s="78"/>
      <c r="H47" s="78"/>
      <c r="I47" s="78"/>
    </row>
    <row r="48" spans="1:9" ht="15" customHeight="1">
      <c r="A48" s="74"/>
      <c r="B48" s="74"/>
      <c r="C48" s="74"/>
      <c r="D48" s="74"/>
      <c r="E48" s="74"/>
      <c r="F48" s="74"/>
      <c r="G48" s="74"/>
      <c r="H48" s="74"/>
      <c r="I48" s="74"/>
    </row>
    <row r="49" spans="1:9" ht="15" customHeight="1">
      <c r="A49" s="75"/>
      <c r="B49" s="75"/>
      <c r="C49" s="75"/>
      <c r="D49" s="75"/>
      <c r="E49" s="75"/>
      <c r="F49" s="75"/>
      <c r="G49" s="75"/>
      <c r="H49" s="75"/>
      <c r="I49" s="75"/>
    </row>
  </sheetData>
  <sheetProtection password="CB67" sheet="1" objects="1" scenarios="1" selectLockedCells="1"/>
  <mergeCells count="58">
    <mergeCell ref="A48:I48"/>
    <mergeCell ref="A49:I49"/>
    <mergeCell ref="A43:I43"/>
    <mergeCell ref="A44:I44"/>
    <mergeCell ref="A45:I45"/>
    <mergeCell ref="A46:I46"/>
    <mergeCell ref="A9:I9"/>
    <mergeCell ref="A8:F8"/>
    <mergeCell ref="G8:I8"/>
    <mergeCell ref="A47:I47"/>
    <mergeCell ref="G15:I15"/>
    <mergeCell ref="G16:I16"/>
    <mergeCell ref="G17:I17"/>
    <mergeCell ref="G18:I18"/>
    <mergeCell ref="G19:I19"/>
    <mergeCell ref="G20:I20"/>
    <mergeCell ref="G1:I1"/>
    <mergeCell ref="A7:F7"/>
    <mergeCell ref="A6:F6"/>
    <mergeCell ref="A5:F5"/>
    <mergeCell ref="A4:F4"/>
    <mergeCell ref="G3:I3"/>
    <mergeCell ref="G5:I5"/>
    <mergeCell ref="A1:F1"/>
    <mergeCell ref="A3:F3"/>
    <mergeCell ref="A2:F2"/>
    <mergeCell ref="G2:I2"/>
    <mergeCell ref="A14:B14"/>
    <mergeCell ref="C14:I14"/>
    <mergeCell ref="A13:I13"/>
    <mergeCell ref="A11:I11"/>
    <mergeCell ref="G7:I7"/>
    <mergeCell ref="G6:I6"/>
    <mergeCell ref="G4:I4"/>
    <mergeCell ref="A10:I10"/>
    <mergeCell ref="A12:I12"/>
    <mergeCell ref="G21:I21"/>
    <mergeCell ref="G22:I22"/>
    <mergeCell ref="G23:I23"/>
    <mergeCell ref="G24:I24"/>
    <mergeCell ref="G25:I25"/>
    <mergeCell ref="G26:I26"/>
    <mergeCell ref="G27:I27"/>
    <mergeCell ref="G28:I28"/>
    <mergeCell ref="G29:I29"/>
    <mergeCell ref="G30:I30"/>
    <mergeCell ref="G31:I31"/>
    <mergeCell ref="G32:I32"/>
    <mergeCell ref="G33:I33"/>
    <mergeCell ref="G34:I34"/>
    <mergeCell ref="G35:I35"/>
    <mergeCell ref="G36:I36"/>
    <mergeCell ref="G41:I41"/>
    <mergeCell ref="G42:I42"/>
    <mergeCell ref="G37:I37"/>
    <mergeCell ref="G38:I38"/>
    <mergeCell ref="G39:I39"/>
    <mergeCell ref="G40:I40"/>
  </mergeCells>
  <printOptions/>
  <pageMargins left="0.6299212598425197" right="0.6692913385826772" top="0.5118110236220472" bottom="0.8661417322834646" header="0.2755905511811024" footer="0.5118110236220472"/>
  <pageSetup horizontalDpi="300" verticalDpi="300" orientation="portrait" paperSize="9" r:id="rId3"/>
  <headerFooter alignWithMargins="0">
    <oddFooter>&amp;L&amp;D&amp;Chttp://www.jbb-v.nl&amp;R&amp;"Arial,Vet"Blankestijn Bouwadvies</oddFooter>
  </headerFooter>
  <legacyDrawing r:id="rId2"/>
</worksheet>
</file>

<file path=xl/worksheets/sheet9.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G1"/>
    </sheetView>
  </sheetViews>
  <sheetFormatPr defaultColWidth="0" defaultRowHeight="12.75" zeroHeight="1"/>
  <cols>
    <col min="1" max="6" width="8.8515625" style="0" customWidth="1"/>
    <col min="7" max="7" width="36.8515625" style="0" customWidth="1"/>
    <col min="8" max="16384" width="0" style="0" hidden="1" customWidth="1"/>
  </cols>
  <sheetData>
    <row r="1" spans="1:7" ht="17.25" customHeight="1">
      <c r="A1" s="91" t="s">
        <v>3</v>
      </c>
      <c r="B1" s="91"/>
      <c r="C1" s="91"/>
      <c r="D1" s="91"/>
      <c r="E1" s="91"/>
      <c r="F1" s="91"/>
      <c r="G1" s="91"/>
    </row>
    <row r="2" spans="1:7" ht="12.75">
      <c r="A2" s="85"/>
      <c r="B2" s="85"/>
      <c r="C2" s="85"/>
      <c r="D2" s="85"/>
      <c r="E2" s="85"/>
      <c r="F2" s="85"/>
      <c r="G2" s="85"/>
    </row>
    <row r="3" spans="1:7" ht="15.75" customHeight="1">
      <c r="A3" s="89" t="s">
        <v>4</v>
      </c>
      <c r="B3" s="89"/>
      <c r="C3" s="89"/>
      <c r="D3" s="89"/>
      <c r="E3" s="89"/>
      <c r="F3" s="89"/>
      <c r="G3" s="89"/>
    </row>
    <row r="4" spans="1:7" ht="12.75">
      <c r="A4" s="85"/>
      <c r="B4" s="85"/>
      <c r="C4" s="85"/>
      <c r="D4" s="85"/>
      <c r="E4" s="85"/>
      <c r="F4" s="85"/>
      <c r="G4" s="85"/>
    </row>
    <row r="5" spans="1:7" ht="60" customHeight="1">
      <c r="A5" s="86" t="s">
        <v>5</v>
      </c>
      <c r="B5" s="86"/>
      <c r="C5" s="86"/>
      <c r="D5" s="86"/>
      <c r="E5" s="86"/>
      <c r="F5" s="86"/>
      <c r="G5" s="86"/>
    </row>
    <row r="6" spans="1:7" ht="12.75">
      <c r="A6" s="85"/>
      <c r="B6" s="85"/>
      <c r="C6" s="85"/>
      <c r="D6" s="85"/>
      <c r="E6" s="85"/>
      <c r="F6" s="85"/>
      <c r="G6" s="85"/>
    </row>
    <row r="7" spans="1:7" ht="45.75" customHeight="1">
      <c r="A7" s="86" t="s">
        <v>6</v>
      </c>
      <c r="B7" s="86"/>
      <c r="C7" s="86"/>
      <c r="D7" s="86"/>
      <c r="E7" s="86"/>
      <c r="F7" s="86"/>
      <c r="G7" s="86"/>
    </row>
    <row r="8" spans="1:7" ht="68.25" customHeight="1">
      <c r="A8" s="86" t="s">
        <v>7</v>
      </c>
      <c r="B8" s="86"/>
      <c r="C8" s="86"/>
      <c r="D8" s="86"/>
      <c r="E8" s="86"/>
      <c r="F8" s="86"/>
      <c r="G8" s="86"/>
    </row>
    <row r="9" spans="1:7" ht="94.5" customHeight="1">
      <c r="A9" s="86" t="s">
        <v>8</v>
      </c>
      <c r="B9" s="86"/>
      <c r="C9" s="86"/>
      <c r="D9" s="86"/>
      <c r="E9" s="86"/>
      <c r="F9" s="86"/>
      <c r="G9" s="86"/>
    </row>
    <row r="10" spans="1:7" ht="12.75">
      <c r="A10" s="85"/>
      <c r="B10" s="85"/>
      <c r="C10" s="85"/>
      <c r="D10" s="85"/>
      <c r="E10" s="85"/>
      <c r="F10" s="85"/>
      <c r="G10" s="85"/>
    </row>
    <row r="11" spans="1:7" ht="15.75" customHeight="1">
      <c r="A11" s="89" t="s">
        <v>9</v>
      </c>
      <c r="B11" s="89"/>
      <c r="C11" s="89"/>
      <c r="D11" s="89"/>
      <c r="E11" s="89"/>
      <c r="F11" s="89"/>
      <c r="G11" s="89"/>
    </row>
    <row r="12" spans="1:7" ht="12.75">
      <c r="A12" s="85"/>
      <c r="B12" s="85"/>
      <c r="C12" s="85"/>
      <c r="D12" s="85"/>
      <c r="E12" s="85"/>
      <c r="F12" s="85"/>
      <c r="G12" s="85"/>
    </row>
    <row r="13" spans="1:7" ht="127.5" customHeight="1">
      <c r="A13" s="86" t="s">
        <v>10</v>
      </c>
      <c r="B13" s="86"/>
      <c r="C13" s="86"/>
      <c r="D13" s="86"/>
      <c r="E13" s="86"/>
      <c r="F13" s="86"/>
      <c r="G13" s="86"/>
    </row>
    <row r="14" spans="1:7" ht="12.75">
      <c r="A14" s="85"/>
      <c r="B14" s="85"/>
      <c r="C14" s="85"/>
      <c r="D14" s="85"/>
      <c r="E14" s="85"/>
      <c r="F14" s="85"/>
      <c r="G14" s="85"/>
    </row>
    <row r="15" spans="1:7" ht="19.5" customHeight="1">
      <c r="A15" s="88" t="s">
        <v>11</v>
      </c>
      <c r="B15" s="88"/>
      <c r="C15" s="88"/>
      <c r="D15" s="88"/>
      <c r="E15" s="88"/>
      <c r="F15" s="88"/>
      <c r="G15" s="88"/>
    </row>
    <row r="16" spans="1:7" ht="35.25" customHeight="1">
      <c r="A16" s="88" t="s">
        <v>12</v>
      </c>
      <c r="B16" s="88"/>
      <c r="C16" s="88"/>
      <c r="D16" s="88"/>
      <c r="E16" s="88"/>
      <c r="F16" s="88"/>
      <c r="G16" s="88"/>
    </row>
    <row r="17" spans="1:7" ht="51.75" customHeight="1">
      <c r="A17" s="88" t="s">
        <v>13</v>
      </c>
      <c r="B17" s="88"/>
      <c r="C17" s="88"/>
      <c r="D17" s="88"/>
      <c r="E17" s="88"/>
      <c r="F17" s="88"/>
      <c r="G17" s="88"/>
    </row>
    <row r="18" spans="1:7" ht="12.75">
      <c r="A18" s="85"/>
      <c r="B18" s="85"/>
      <c r="C18" s="85"/>
      <c r="D18" s="85"/>
      <c r="E18" s="85"/>
      <c r="F18" s="85"/>
      <c r="G18" s="85"/>
    </row>
    <row r="19" spans="1:7" ht="15.75" customHeight="1">
      <c r="A19" s="89" t="s">
        <v>14</v>
      </c>
      <c r="B19" s="89"/>
      <c r="C19" s="89"/>
      <c r="D19" s="89"/>
      <c r="E19" s="89"/>
      <c r="F19" s="89"/>
      <c r="G19" s="89"/>
    </row>
    <row r="20" spans="1:7" ht="15.75" customHeight="1">
      <c r="A20" s="89" t="s">
        <v>15</v>
      </c>
      <c r="B20" s="89"/>
      <c r="C20" s="89"/>
      <c r="D20" s="89"/>
      <c r="E20" s="89"/>
      <c r="F20" s="89"/>
      <c r="G20" s="89"/>
    </row>
    <row r="21" spans="1:7" ht="12.75">
      <c r="A21" s="85"/>
      <c r="B21" s="85"/>
      <c r="C21" s="85"/>
      <c r="D21" s="85"/>
      <c r="E21" s="85"/>
      <c r="F21" s="85"/>
      <c r="G21" s="85"/>
    </row>
    <row r="22" spans="1:7" ht="26.25" customHeight="1">
      <c r="A22" s="90" t="s">
        <v>16</v>
      </c>
      <c r="B22" s="90"/>
      <c r="C22" s="90"/>
      <c r="D22" s="90"/>
      <c r="E22" s="90"/>
      <c r="F22" s="90"/>
      <c r="G22" s="17" t="s">
        <v>21</v>
      </c>
    </row>
    <row r="23" spans="1:7" ht="26.25" customHeight="1">
      <c r="A23" s="90" t="s">
        <v>17</v>
      </c>
      <c r="B23" s="90"/>
      <c r="C23" s="90"/>
      <c r="D23" s="90"/>
      <c r="E23" s="90"/>
      <c r="F23" s="90"/>
      <c r="G23" s="17" t="s">
        <v>22</v>
      </c>
    </row>
    <row r="24" spans="1:7" ht="26.25" customHeight="1">
      <c r="A24" s="90" t="s">
        <v>18</v>
      </c>
      <c r="B24" s="90"/>
      <c r="C24" s="90"/>
      <c r="D24" s="90"/>
      <c r="E24" s="90"/>
      <c r="F24" s="90"/>
      <c r="G24" s="17" t="s">
        <v>23</v>
      </c>
    </row>
    <row r="25" spans="1:7" ht="26.25" customHeight="1">
      <c r="A25" s="90" t="s">
        <v>84</v>
      </c>
      <c r="B25" s="90"/>
      <c r="C25" s="90"/>
      <c r="D25" s="90"/>
      <c r="E25" s="90"/>
      <c r="F25" s="90"/>
      <c r="G25" s="17" t="s">
        <v>24</v>
      </c>
    </row>
    <row r="26" spans="1:7" ht="26.25" customHeight="1">
      <c r="A26" s="90" t="s">
        <v>19</v>
      </c>
      <c r="B26" s="90"/>
      <c r="C26" s="90"/>
      <c r="D26" s="90"/>
      <c r="E26" s="90"/>
      <c r="F26" s="90"/>
      <c r="G26" s="17" t="s">
        <v>25</v>
      </c>
    </row>
    <row r="27" spans="1:7" ht="26.25" customHeight="1">
      <c r="A27" s="90" t="s">
        <v>85</v>
      </c>
      <c r="B27" s="90"/>
      <c r="C27" s="90"/>
      <c r="D27" s="90"/>
      <c r="E27" s="90"/>
      <c r="F27" s="90"/>
      <c r="G27" s="17" t="s">
        <v>26</v>
      </c>
    </row>
    <row r="28" spans="1:7" ht="26.25" customHeight="1">
      <c r="A28" s="90" t="s">
        <v>165</v>
      </c>
      <c r="B28" s="90"/>
      <c r="C28" s="90"/>
      <c r="D28" s="90"/>
      <c r="E28" s="90"/>
      <c r="F28" s="90"/>
      <c r="G28" s="17" t="s">
        <v>27</v>
      </c>
    </row>
    <row r="29" spans="1:7" ht="26.25" customHeight="1">
      <c r="A29" s="90" t="s">
        <v>20</v>
      </c>
      <c r="B29" s="90"/>
      <c r="C29" s="90"/>
      <c r="D29" s="90"/>
      <c r="E29" s="90"/>
      <c r="F29" s="90"/>
      <c r="G29" s="17" t="s">
        <v>28</v>
      </c>
    </row>
    <row r="30" spans="1:7" ht="12.75">
      <c r="A30" s="85"/>
      <c r="B30" s="85"/>
      <c r="C30" s="85"/>
      <c r="D30" s="85"/>
      <c r="E30" s="85"/>
      <c r="F30" s="85"/>
      <c r="G30" s="85"/>
    </row>
    <row r="31" spans="1:7" ht="15.75" customHeight="1">
      <c r="A31" s="89" t="s">
        <v>29</v>
      </c>
      <c r="B31" s="89"/>
      <c r="C31" s="89"/>
      <c r="D31" s="89"/>
      <c r="E31" s="89"/>
      <c r="F31" s="89"/>
      <c r="G31" s="89"/>
    </row>
    <row r="32" spans="1:7" ht="12.75">
      <c r="A32" s="85"/>
      <c r="B32" s="85"/>
      <c r="C32" s="85"/>
      <c r="D32" s="85"/>
      <c r="E32" s="85"/>
      <c r="F32" s="85"/>
      <c r="G32" s="85"/>
    </row>
    <row r="33" spans="1:7" ht="86.25" customHeight="1">
      <c r="A33" s="86" t="s">
        <v>30</v>
      </c>
      <c r="B33" s="86"/>
      <c r="C33" s="86"/>
      <c r="D33" s="86"/>
      <c r="E33" s="86"/>
      <c r="F33" s="86"/>
      <c r="G33" s="86"/>
    </row>
    <row r="34" spans="1:7" ht="64.5" customHeight="1">
      <c r="A34" s="86" t="s">
        <v>31</v>
      </c>
      <c r="B34" s="86"/>
      <c r="C34" s="86"/>
      <c r="D34" s="86"/>
      <c r="E34" s="86"/>
      <c r="F34" s="86"/>
      <c r="G34" s="86"/>
    </row>
    <row r="35" spans="1:7" ht="12.75">
      <c r="A35" s="85"/>
      <c r="B35" s="85"/>
      <c r="C35" s="85"/>
      <c r="D35" s="85"/>
      <c r="E35" s="85"/>
      <c r="F35" s="85"/>
      <c r="G35" s="85"/>
    </row>
    <row r="36" spans="1:7" ht="15.75" customHeight="1">
      <c r="A36" s="89" t="s">
        <v>32</v>
      </c>
      <c r="B36" s="89"/>
      <c r="C36" s="89"/>
      <c r="D36" s="89"/>
      <c r="E36" s="89"/>
      <c r="F36" s="89"/>
      <c r="G36" s="89"/>
    </row>
    <row r="37" spans="1:7" ht="12.75">
      <c r="A37" s="85"/>
      <c r="B37" s="85"/>
      <c r="C37" s="85"/>
      <c r="D37" s="85"/>
      <c r="E37" s="85"/>
      <c r="F37" s="85"/>
      <c r="G37" s="85"/>
    </row>
    <row r="38" spans="1:7" ht="74.25" customHeight="1">
      <c r="A38" s="86" t="s">
        <v>33</v>
      </c>
      <c r="B38" s="86"/>
      <c r="C38" s="86"/>
      <c r="D38" s="86"/>
      <c r="E38" s="86"/>
      <c r="F38" s="86"/>
      <c r="G38" s="86"/>
    </row>
    <row r="39" spans="1:7" ht="12.75">
      <c r="A39" s="85"/>
      <c r="B39" s="85"/>
      <c r="C39" s="85"/>
      <c r="D39" s="85"/>
      <c r="E39" s="85"/>
      <c r="F39" s="85"/>
      <c r="G39" s="85"/>
    </row>
    <row r="40" spans="1:7" ht="15.75" customHeight="1">
      <c r="A40" s="89" t="s">
        <v>34</v>
      </c>
      <c r="B40" s="89"/>
      <c r="C40" s="89"/>
      <c r="D40" s="89"/>
      <c r="E40" s="89"/>
      <c r="F40" s="89"/>
      <c r="G40" s="89"/>
    </row>
    <row r="41" spans="1:7" ht="12.75">
      <c r="A41" s="85"/>
      <c r="B41" s="85"/>
      <c r="C41" s="85"/>
      <c r="D41" s="85"/>
      <c r="E41" s="85"/>
      <c r="F41" s="85"/>
      <c r="G41" s="85"/>
    </row>
    <row r="42" spans="1:7" ht="146.25" customHeight="1">
      <c r="A42" s="86" t="s">
        <v>35</v>
      </c>
      <c r="B42" s="86"/>
      <c r="C42" s="86"/>
      <c r="D42" s="86"/>
      <c r="E42" s="86"/>
      <c r="F42" s="86"/>
      <c r="G42" s="86"/>
    </row>
    <row r="43" spans="1:7" ht="12.75">
      <c r="A43" s="85"/>
      <c r="B43" s="85"/>
      <c r="C43" s="85"/>
      <c r="D43" s="85"/>
      <c r="E43" s="85"/>
      <c r="F43" s="85"/>
      <c r="G43" s="85"/>
    </row>
    <row r="44" spans="1:7" ht="15.75" customHeight="1">
      <c r="A44" s="89" t="s">
        <v>36</v>
      </c>
      <c r="B44" s="89"/>
      <c r="C44" s="89"/>
      <c r="D44" s="89"/>
      <c r="E44" s="89"/>
      <c r="F44" s="89"/>
      <c r="G44" s="89"/>
    </row>
    <row r="45" spans="1:7" ht="12.75">
      <c r="A45" s="85"/>
      <c r="B45" s="85"/>
      <c r="C45" s="85"/>
      <c r="D45" s="85"/>
      <c r="E45" s="85"/>
      <c r="F45" s="85"/>
      <c r="G45" s="85"/>
    </row>
    <row r="46" spans="1:7" ht="40.5" customHeight="1">
      <c r="A46" s="86" t="s">
        <v>37</v>
      </c>
      <c r="B46" s="86"/>
      <c r="C46" s="86"/>
      <c r="D46" s="86"/>
      <c r="E46" s="86"/>
      <c r="F46" s="86"/>
      <c r="G46" s="86"/>
    </row>
    <row r="47" spans="1:7" ht="83.25" customHeight="1">
      <c r="A47" s="86" t="s">
        <v>38</v>
      </c>
      <c r="B47" s="86"/>
      <c r="C47" s="86"/>
      <c r="D47" s="86"/>
      <c r="E47" s="86"/>
      <c r="F47" s="86"/>
      <c r="G47" s="86"/>
    </row>
    <row r="48" spans="1:7" ht="12.75">
      <c r="A48" s="85"/>
      <c r="B48" s="85"/>
      <c r="C48" s="85"/>
      <c r="D48" s="85"/>
      <c r="E48" s="85"/>
      <c r="F48" s="85"/>
      <c r="G48" s="85"/>
    </row>
    <row r="49" spans="1:7" ht="15.75" customHeight="1">
      <c r="A49" s="89" t="s">
        <v>39</v>
      </c>
      <c r="B49" s="89"/>
      <c r="C49" s="89"/>
      <c r="D49" s="89"/>
      <c r="E49" s="89"/>
      <c r="F49" s="89"/>
      <c r="G49" s="89"/>
    </row>
    <row r="50" spans="1:7" ht="12.75">
      <c r="A50" s="85"/>
      <c r="B50" s="85"/>
      <c r="C50" s="85"/>
      <c r="D50" s="85"/>
      <c r="E50" s="85"/>
      <c r="F50" s="85"/>
      <c r="G50" s="85"/>
    </row>
    <row r="51" spans="1:7" ht="120.75" customHeight="1">
      <c r="A51" s="86" t="s">
        <v>40</v>
      </c>
      <c r="B51" s="86"/>
      <c r="C51" s="86"/>
      <c r="D51" s="86"/>
      <c r="E51" s="86"/>
      <c r="F51" s="86"/>
      <c r="G51" s="86"/>
    </row>
    <row r="52" spans="1:7" ht="117.75" customHeight="1">
      <c r="A52" s="86" t="s">
        <v>41</v>
      </c>
      <c r="B52" s="86"/>
      <c r="C52" s="86"/>
      <c r="D52" s="86"/>
      <c r="E52" s="86"/>
      <c r="F52" s="86"/>
      <c r="G52" s="86"/>
    </row>
    <row r="53" spans="1:7" ht="12.75">
      <c r="A53" s="86"/>
      <c r="B53" s="86"/>
      <c r="C53" s="86"/>
      <c r="D53" s="86"/>
      <c r="E53" s="86"/>
      <c r="F53" s="86"/>
      <c r="G53" s="86"/>
    </row>
    <row r="54" spans="1:7" ht="12.75">
      <c r="A54" s="86"/>
      <c r="B54" s="86"/>
      <c r="C54" s="86"/>
      <c r="D54" s="86"/>
      <c r="E54" s="86"/>
      <c r="F54" s="86"/>
      <c r="G54" s="86"/>
    </row>
    <row r="55" spans="1:7" ht="12.75">
      <c r="A55" s="86"/>
      <c r="B55" s="86"/>
      <c r="C55" s="86"/>
      <c r="D55" s="86"/>
      <c r="E55" s="86"/>
      <c r="F55" s="86"/>
      <c r="G55" s="86"/>
    </row>
    <row r="56" spans="1:7" ht="12.75">
      <c r="A56" s="85"/>
      <c r="B56" s="85"/>
      <c r="C56" s="85"/>
      <c r="D56" s="85"/>
      <c r="E56" s="85"/>
      <c r="F56" s="85"/>
      <c r="G56" s="85"/>
    </row>
    <row r="57" spans="1:7" ht="12.75">
      <c r="A57" s="85"/>
      <c r="B57" s="85"/>
      <c r="C57" s="85"/>
      <c r="D57" s="85"/>
      <c r="E57" s="85"/>
      <c r="F57" s="85"/>
      <c r="G57" s="85"/>
    </row>
    <row r="58" spans="1:7" ht="12.75">
      <c r="A58" s="85"/>
      <c r="B58" s="85"/>
      <c r="C58" s="85"/>
      <c r="D58" s="85"/>
      <c r="E58" s="85"/>
      <c r="F58" s="85"/>
      <c r="G58" s="85"/>
    </row>
    <row r="59" spans="1:7" ht="12.75">
      <c r="A59" s="85"/>
      <c r="B59" s="85"/>
      <c r="C59" s="85"/>
      <c r="D59" s="85"/>
      <c r="E59" s="85"/>
      <c r="F59" s="85"/>
      <c r="G59" s="85"/>
    </row>
    <row r="60" spans="1:7" ht="12.75">
      <c r="A60" s="85"/>
      <c r="B60" s="85"/>
      <c r="C60" s="85"/>
      <c r="D60" s="85"/>
      <c r="E60" s="85"/>
      <c r="F60" s="85"/>
      <c r="G60" s="85"/>
    </row>
    <row r="61" spans="1:7" ht="12.75">
      <c r="A61" s="85"/>
      <c r="B61" s="85"/>
      <c r="C61" s="85"/>
      <c r="D61" s="85"/>
      <c r="E61" s="85"/>
      <c r="F61" s="85"/>
      <c r="G61" s="85"/>
    </row>
    <row r="62" spans="1:7" ht="12.75">
      <c r="A62" s="85"/>
      <c r="B62" s="85"/>
      <c r="C62" s="85"/>
      <c r="D62" s="85"/>
      <c r="E62" s="85"/>
      <c r="F62" s="85"/>
      <c r="G62" s="85"/>
    </row>
    <row r="63" spans="1:7" ht="12.75">
      <c r="A63" s="85"/>
      <c r="B63" s="85"/>
      <c r="C63" s="85"/>
      <c r="D63" s="85"/>
      <c r="E63" s="85"/>
      <c r="F63" s="85"/>
      <c r="G63" s="85"/>
    </row>
    <row r="64" spans="1:7" ht="12.75" customHeight="1">
      <c r="A64" s="86" t="s">
        <v>42</v>
      </c>
      <c r="B64" s="86"/>
      <c r="C64" s="86"/>
      <c r="D64" s="86"/>
      <c r="E64" s="86"/>
      <c r="F64" s="86"/>
      <c r="G64" s="86"/>
    </row>
    <row r="65" spans="1:7" ht="12.75" customHeight="1">
      <c r="A65" s="86" t="s">
        <v>43</v>
      </c>
      <c r="B65" s="86"/>
      <c r="C65" s="86"/>
      <c r="D65" s="86"/>
      <c r="E65" s="86"/>
      <c r="F65" s="86"/>
      <c r="G65" s="86"/>
    </row>
    <row r="66" spans="1:7" ht="12.75" customHeight="1">
      <c r="A66" s="86" t="s">
        <v>44</v>
      </c>
      <c r="B66" s="86"/>
      <c r="C66" s="86"/>
      <c r="D66" s="86"/>
      <c r="E66" s="86"/>
      <c r="F66" s="86"/>
      <c r="G66" s="86"/>
    </row>
    <row r="67" spans="1:7" ht="12.75" customHeight="1">
      <c r="A67" s="86" t="s">
        <v>45</v>
      </c>
      <c r="B67" s="86"/>
      <c r="C67" s="86"/>
      <c r="D67" s="86"/>
      <c r="E67" s="86"/>
      <c r="F67" s="86"/>
      <c r="G67" s="86"/>
    </row>
    <row r="68" spans="1:7" ht="12.75">
      <c r="A68" s="85"/>
      <c r="B68" s="85"/>
      <c r="C68" s="85"/>
      <c r="D68" s="85"/>
      <c r="E68" s="85"/>
      <c r="F68" s="85"/>
      <c r="G68" s="85"/>
    </row>
    <row r="69" spans="1:7" ht="15.75" customHeight="1">
      <c r="A69" s="89" t="s">
        <v>46</v>
      </c>
      <c r="B69" s="89"/>
      <c r="C69" s="89"/>
      <c r="D69" s="89"/>
      <c r="E69" s="89"/>
      <c r="F69" s="89"/>
      <c r="G69" s="89"/>
    </row>
    <row r="70" spans="1:7" ht="12.75">
      <c r="A70" s="85"/>
      <c r="B70" s="85"/>
      <c r="C70" s="85"/>
      <c r="D70" s="85"/>
      <c r="E70" s="85"/>
      <c r="F70" s="85"/>
      <c r="G70" s="85"/>
    </row>
    <row r="71" spans="1:7" ht="12.75" customHeight="1">
      <c r="A71" s="86" t="s">
        <v>47</v>
      </c>
      <c r="B71" s="86"/>
      <c r="C71" s="86"/>
      <c r="D71" s="86"/>
      <c r="E71" s="86"/>
      <c r="F71" s="86"/>
      <c r="G71" s="86"/>
    </row>
    <row r="72" spans="1:7" ht="12.75">
      <c r="A72" s="85"/>
      <c r="B72" s="85"/>
      <c r="C72" s="85"/>
      <c r="D72" s="85"/>
      <c r="E72" s="85"/>
      <c r="F72" s="85"/>
      <c r="G72" s="85"/>
    </row>
    <row r="73" spans="1:7" ht="51" customHeight="1">
      <c r="A73" s="86" t="s">
        <v>48</v>
      </c>
      <c r="B73" s="86"/>
      <c r="C73" s="86"/>
      <c r="D73" s="86"/>
      <c r="E73" s="86"/>
      <c r="F73" s="86"/>
      <c r="G73" s="86"/>
    </row>
    <row r="74" spans="1:7" ht="12.75">
      <c r="A74" s="85"/>
      <c r="B74" s="85"/>
      <c r="C74" s="85"/>
      <c r="D74" s="85"/>
      <c r="E74" s="85"/>
      <c r="F74" s="85"/>
      <c r="G74" s="85"/>
    </row>
    <row r="75" spans="1:7" ht="26.25">
      <c r="A75" s="2" t="s">
        <v>32</v>
      </c>
      <c r="B75" s="87" t="s">
        <v>49</v>
      </c>
      <c r="C75" s="87"/>
      <c r="D75" s="87" t="s">
        <v>50</v>
      </c>
      <c r="E75" s="87"/>
      <c r="F75" s="87" t="s">
        <v>51</v>
      </c>
      <c r="G75" s="87"/>
    </row>
    <row r="76" spans="1:7" ht="66">
      <c r="A76" s="2" t="s">
        <v>52</v>
      </c>
      <c r="B76" s="4" t="s">
        <v>53</v>
      </c>
      <c r="C76" s="4" t="s">
        <v>54</v>
      </c>
      <c r="D76" s="4" t="s">
        <v>53</v>
      </c>
      <c r="E76" s="4" t="s">
        <v>54</v>
      </c>
      <c r="F76" s="4" t="s">
        <v>53</v>
      </c>
      <c r="G76" s="4" t="s">
        <v>54</v>
      </c>
    </row>
    <row r="77" spans="1:7" ht="12.75">
      <c r="A77" s="1"/>
      <c r="B77" s="1"/>
      <c r="C77" s="1"/>
      <c r="D77" s="1"/>
      <c r="E77" s="1"/>
      <c r="F77" s="1"/>
      <c r="G77" s="1"/>
    </row>
    <row r="78" spans="1:7" ht="26.25">
      <c r="A78" s="2" t="s">
        <v>55</v>
      </c>
      <c r="B78" s="4" t="s">
        <v>50</v>
      </c>
      <c r="C78" s="4" t="s">
        <v>61</v>
      </c>
      <c r="D78" s="4" t="s">
        <v>51</v>
      </c>
      <c r="E78" s="4" t="s">
        <v>61</v>
      </c>
      <c r="F78" s="4" t="s">
        <v>68</v>
      </c>
      <c r="G78" s="4" t="s">
        <v>61</v>
      </c>
    </row>
    <row r="79" spans="1:7" ht="26.25">
      <c r="A79" s="2" t="s">
        <v>56</v>
      </c>
      <c r="B79" s="4" t="s">
        <v>50</v>
      </c>
      <c r="C79" s="4" t="s">
        <v>62</v>
      </c>
      <c r="D79" s="4" t="s">
        <v>51</v>
      </c>
      <c r="E79" s="4" t="s">
        <v>63</v>
      </c>
      <c r="F79" s="4" t="s">
        <v>68</v>
      </c>
      <c r="G79" s="4" t="s">
        <v>70</v>
      </c>
    </row>
    <row r="80" spans="1:7" ht="26.25">
      <c r="A80" s="2" t="s">
        <v>57</v>
      </c>
      <c r="B80" s="4" t="s">
        <v>50</v>
      </c>
      <c r="C80" s="4" t="s">
        <v>62</v>
      </c>
      <c r="D80" s="4" t="s">
        <v>51</v>
      </c>
      <c r="E80" s="4" t="s">
        <v>63</v>
      </c>
      <c r="F80" s="4" t="s">
        <v>68</v>
      </c>
      <c r="G80" s="4" t="s">
        <v>70</v>
      </c>
    </row>
    <row r="81" spans="1:7" ht="26.25">
      <c r="A81" s="2" t="s">
        <v>58</v>
      </c>
      <c r="B81" s="4" t="s">
        <v>50</v>
      </c>
      <c r="C81" s="4" t="s">
        <v>63</v>
      </c>
      <c r="D81" s="4" t="s">
        <v>51</v>
      </c>
      <c r="E81" s="4" t="s">
        <v>66</v>
      </c>
      <c r="F81" s="4" t="s">
        <v>68</v>
      </c>
      <c r="G81" s="4" t="s">
        <v>71</v>
      </c>
    </row>
    <row r="82" spans="1:7" ht="12.75">
      <c r="A82" s="2" t="s">
        <v>59</v>
      </c>
      <c r="B82" s="4" t="s">
        <v>60</v>
      </c>
      <c r="C82" s="4" t="s">
        <v>64</v>
      </c>
      <c r="D82" s="4" t="s">
        <v>65</v>
      </c>
      <c r="E82" s="4" t="s">
        <v>67</v>
      </c>
      <c r="F82" s="4" t="s">
        <v>69</v>
      </c>
      <c r="G82" s="4" t="s">
        <v>72</v>
      </c>
    </row>
    <row r="83" spans="1:7" ht="12.75">
      <c r="A83" s="1"/>
      <c r="B83" s="85"/>
      <c r="C83" s="85"/>
      <c r="D83" s="85"/>
      <c r="E83" s="85"/>
      <c r="F83" s="85"/>
      <c r="G83" s="85"/>
    </row>
    <row r="84" spans="1:7" ht="12.75">
      <c r="A84" s="85"/>
      <c r="B84" s="85"/>
      <c r="C84" s="85"/>
      <c r="D84" s="85"/>
      <c r="E84" s="85"/>
      <c r="F84" s="85"/>
      <c r="G84" s="85"/>
    </row>
    <row r="85" spans="1:7" ht="25.5" customHeight="1">
      <c r="A85" s="86" t="s">
        <v>73</v>
      </c>
      <c r="B85" s="86"/>
      <c r="C85" s="86"/>
      <c r="D85" s="86"/>
      <c r="E85" s="86"/>
      <c r="F85" s="86"/>
      <c r="G85" s="86"/>
    </row>
    <row r="86" spans="1:7" ht="12.75">
      <c r="A86" s="85"/>
      <c r="B86" s="85"/>
      <c r="C86" s="85"/>
      <c r="D86" s="85"/>
      <c r="E86" s="85"/>
      <c r="F86" s="85"/>
      <c r="G86" s="85"/>
    </row>
    <row r="87" spans="1:6" ht="16.5" customHeight="1">
      <c r="A87" s="87" t="s">
        <v>55</v>
      </c>
      <c r="B87" s="87"/>
      <c r="C87" s="3"/>
      <c r="E87" s="35" t="s">
        <v>74</v>
      </c>
      <c r="F87" s="35"/>
    </row>
    <row r="88" spans="1:3" ht="12.75">
      <c r="A88" s="2"/>
      <c r="B88" s="1"/>
      <c r="C88" s="3"/>
    </row>
    <row r="89" spans="1:3" ht="12.75">
      <c r="A89" s="2"/>
      <c r="B89" s="1"/>
      <c r="C89" s="3"/>
    </row>
    <row r="90" spans="1:3" ht="12.75">
      <c r="A90" s="2"/>
      <c r="B90" s="1"/>
      <c r="C90" s="3"/>
    </row>
    <row r="91" spans="1:3" ht="12.75">
      <c r="A91" s="2"/>
      <c r="B91" s="1"/>
      <c r="C91" s="3"/>
    </row>
    <row r="92" spans="1:3" ht="12.75">
      <c r="A92" s="2"/>
      <c r="B92" s="1"/>
      <c r="C92" s="3"/>
    </row>
    <row r="93" spans="1:3" ht="12.75">
      <c r="A93" s="2"/>
      <c r="B93" s="1"/>
      <c r="C93" s="3"/>
    </row>
    <row r="94" spans="1:3" ht="12.75">
      <c r="A94" s="2"/>
      <c r="B94" s="1"/>
      <c r="C94" s="3"/>
    </row>
    <row r="95" spans="1:3" ht="12.75">
      <c r="A95" s="2"/>
      <c r="B95" s="1"/>
      <c r="C95" s="3"/>
    </row>
    <row r="96" spans="1:3" ht="12.75">
      <c r="A96" s="2"/>
      <c r="B96" s="1"/>
      <c r="C96" s="3"/>
    </row>
    <row r="97" spans="1:3" ht="12.75">
      <c r="A97" s="2"/>
      <c r="B97" s="1"/>
      <c r="C97" s="3"/>
    </row>
    <row r="98" spans="1:3" ht="12.75">
      <c r="A98" s="2"/>
      <c r="B98" s="1"/>
      <c r="C98" s="3"/>
    </row>
    <row r="99" spans="1:3" ht="12.75">
      <c r="A99" s="2"/>
      <c r="B99" s="1"/>
      <c r="C99" s="3"/>
    </row>
    <row r="100" spans="1:3" ht="12.75">
      <c r="A100" s="2"/>
      <c r="B100" s="1"/>
      <c r="C100" s="3"/>
    </row>
    <row r="101" spans="1:3" ht="12.75">
      <c r="A101" s="2"/>
      <c r="B101" s="1"/>
      <c r="C101" s="3"/>
    </row>
    <row r="102" spans="1:3" ht="12.75">
      <c r="A102" s="2"/>
      <c r="B102" s="1"/>
      <c r="C102" s="3"/>
    </row>
    <row r="103" spans="1:6" ht="16.5" customHeight="1">
      <c r="A103" s="87" t="s">
        <v>75</v>
      </c>
      <c r="B103" s="87"/>
      <c r="C103" s="3"/>
      <c r="E103" s="35" t="s">
        <v>58</v>
      </c>
      <c r="F103" s="35"/>
    </row>
    <row r="104" spans="1:3" ht="12.75">
      <c r="A104" s="2"/>
      <c r="B104" s="1"/>
      <c r="C104" s="3"/>
    </row>
    <row r="105" spans="1:3" ht="12.75">
      <c r="A105" s="2"/>
      <c r="B105" s="1"/>
      <c r="C105" s="3"/>
    </row>
    <row r="106" spans="1:3" ht="12.75">
      <c r="A106" s="2"/>
      <c r="B106" s="1"/>
      <c r="C106" s="3"/>
    </row>
    <row r="107" spans="1:3" ht="12.75">
      <c r="A107" s="2"/>
      <c r="B107" s="1"/>
      <c r="C107" s="3"/>
    </row>
    <row r="108" spans="1:3" ht="12.75">
      <c r="A108" s="2"/>
      <c r="B108" s="1"/>
      <c r="C108" s="3"/>
    </row>
    <row r="109" spans="1:3" ht="12.75">
      <c r="A109" s="2"/>
      <c r="B109" s="1"/>
      <c r="C109" s="1"/>
    </row>
    <row r="110" spans="1:3" ht="12.75">
      <c r="A110" s="2"/>
      <c r="B110" s="1"/>
      <c r="C110" s="1"/>
    </row>
    <row r="111" spans="1:3" ht="12.75">
      <c r="A111" s="2"/>
      <c r="B111" s="1"/>
      <c r="C111" s="1"/>
    </row>
    <row r="112" spans="1:3" ht="12.75">
      <c r="A112" s="2"/>
      <c r="B112" s="1"/>
      <c r="C112" s="1"/>
    </row>
    <row r="113" spans="1:3" ht="12.75">
      <c r="A113" s="2"/>
      <c r="B113" s="1"/>
      <c r="C113" s="1"/>
    </row>
    <row r="114" spans="1:3" ht="12.75">
      <c r="A114" s="2"/>
      <c r="B114" s="1"/>
      <c r="C114" s="1"/>
    </row>
    <row r="115" spans="1:3" ht="12.75">
      <c r="A115" s="2"/>
      <c r="B115" s="1"/>
      <c r="C115" s="1"/>
    </row>
    <row r="116" spans="1:3" ht="12.75">
      <c r="A116" s="2"/>
      <c r="B116" s="1"/>
      <c r="C116" s="1"/>
    </row>
    <row r="117" spans="1:3" ht="12.75">
      <c r="A117" s="2"/>
      <c r="B117" s="1"/>
      <c r="C117" s="1"/>
    </row>
    <row r="118" spans="1:3" ht="12.75">
      <c r="A118" s="2" t="s">
        <v>59</v>
      </c>
      <c r="B118" s="1"/>
      <c r="C118" s="1"/>
    </row>
    <row r="119" spans="1:3" ht="12.75">
      <c r="A119" s="2"/>
      <c r="B119" s="1"/>
      <c r="C119" s="3"/>
    </row>
    <row r="120" spans="1:3" ht="12.75">
      <c r="A120" s="2"/>
      <c r="B120" s="1"/>
      <c r="C120" s="3"/>
    </row>
    <row r="121" spans="1:3" ht="12.75">
      <c r="A121" s="2"/>
      <c r="B121" s="1"/>
      <c r="C121" s="3"/>
    </row>
    <row r="122" spans="1:3" ht="12.75">
      <c r="A122" s="2"/>
      <c r="B122" s="1"/>
      <c r="C122" s="3"/>
    </row>
    <row r="123" spans="1:3" ht="12.75">
      <c r="A123" s="2"/>
      <c r="B123" s="1"/>
      <c r="C123" s="3"/>
    </row>
    <row r="124" spans="1:3" ht="12.75">
      <c r="A124" s="2"/>
      <c r="B124" s="1"/>
      <c r="C124" s="3"/>
    </row>
    <row r="125" spans="1:3" ht="12.75">
      <c r="A125" s="2"/>
      <c r="B125" s="1"/>
      <c r="C125" s="3"/>
    </row>
    <row r="126" spans="1:3" ht="12.75">
      <c r="A126" s="2"/>
      <c r="B126" s="1"/>
      <c r="C126" s="3"/>
    </row>
    <row r="127" spans="1:3" ht="12.75">
      <c r="A127" s="2"/>
      <c r="B127" s="1"/>
      <c r="C127" s="3"/>
    </row>
    <row r="128" spans="1:3" ht="12.75">
      <c r="A128" s="2"/>
      <c r="B128" s="1"/>
      <c r="C128" s="3"/>
    </row>
    <row r="129" spans="1:3" ht="12.75">
      <c r="A129" s="2"/>
      <c r="B129" s="1"/>
      <c r="C129" s="3"/>
    </row>
    <row r="130" spans="1:7" ht="12.75">
      <c r="A130" s="85"/>
      <c r="B130" s="85"/>
      <c r="C130" s="85"/>
      <c r="D130" s="85"/>
      <c r="E130" s="85"/>
      <c r="F130" s="85"/>
      <c r="G130" s="85"/>
    </row>
    <row r="131" spans="1:7" ht="12.75">
      <c r="A131" s="85"/>
      <c r="B131" s="85"/>
      <c r="C131" s="85"/>
      <c r="D131" s="85"/>
      <c r="E131" s="85"/>
      <c r="F131" s="85"/>
      <c r="G131" s="85"/>
    </row>
    <row r="132" spans="1:7" ht="54" customHeight="1">
      <c r="A132" s="86" t="s">
        <v>76</v>
      </c>
      <c r="B132" s="86"/>
      <c r="C132" s="86"/>
      <c r="D132" s="86"/>
      <c r="E132" s="86"/>
      <c r="F132" s="86"/>
      <c r="G132" s="86"/>
    </row>
    <row r="133" spans="1:7" ht="39.75" customHeight="1">
      <c r="A133" s="86" t="s">
        <v>77</v>
      </c>
      <c r="B133" s="86"/>
      <c r="C133" s="86"/>
      <c r="D133" s="86"/>
      <c r="E133" s="86"/>
      <c r="F133" s="86"/>
      <c r="G133" s="86"/>
    </row>
    <row r="134" spans="1:7" ht="56.25" customHeight="1">
      <c r="A134" s="86" t="s">
        <v>78</v>
      </c>
      <c r="B134" s="86"/>
      <c r="C134" s="86"/>
      <c r="D134" s="86"/>
      <c r="E134" s="86"/>
      <c r="F134" s="86"/>
      <c r="G134" s="86"/>
    </row>
    <row r="135" spans="1:7" ht="68.25" customHeight="1">
      <c r="A135" s="86" t="s">
        <v>79</v>
      </c>
      <c r="B135" s="86"/>
      <c r="C135" s="86"/>
      <c r="D135" s="86"/>
      <c r="E135" s="86"/>
      <c r="F135" s="86"/>
      <c r="G135" s="86"/>
    </row>
    <row r="136" spans="1:7" ht="12.75">
      <c r="A136" s="85"/>
      <c r="B136" s="85"/>
      <c r="C136" s="85"/>
      <c r="D136" s="85"/>
      <c r="E136" s="85"/>
      <c r="F136" s="85"/>
      <c r="G136" s="85"/>
    </row>
    <row r="137" spans="1:7" ht="15.75" customHeight="1">
      <c r="A137" s="89" t="s">
        <v>80</v>
      </c>
      <c r="B137" s="89"/>
      <c r="C137" s="89"/>
      <c r="D137" s="89"/>
      <c r="E137" s="89"/>
      <c r="F137" s="89"/>
      <c r="G137" s="89"/>
    </row>
    <row r="138" spans="1:7" ht="12.75">
      <c r="A138" s="85"/>
      <c r="B138" s="85"/>
      <c r="C138" s="85"/>
      <c r="D138" s="85"/>
      <c r="E138" s="85"/>
      <c r="F138" s="85"/>
      <c r="G138" s="85"/>
    </row>
    <row r="139" spans="1:7" ht="144" customHeight="1">
      <c r="A139" s="86" t="s">
        <v>81</v>
      </c>
      <c r="B139" s="86"/>
      <c r="C139" s="86"/>
      <c r="D139" s="86"/>
      <c r="E139" s="86"/>
      <c r="F139" s="86"/>
      <c r="G139" s="86"/>
    </row>
    <row r="140" spans="1:7" ht="33" customHeight="1">
      <c r="A140" s="86" t="s">
        <v>82</v>
      </c>
      <c r="B140" s="86"/>
      <c r="C140" s="86"/>
      <c r="D140" s="86"/>
      <c r="E140" s="86"/>
      <c r="F140" s="86"/>
      <c r="G140" s="86"/>
    </row>
    <row r="141" ht="12.75"/>
    <row r="142" ht="12.75"/>
  </sheetData>
  <sheetProtection password="CB67" sheet="1" objects="1" scenarios="1" selectLockedCells="1"/>
  <mergeCells count="98">
    <mergeCell ref="A34:G34"/>
    <mergeCell ref="A35:G35"/>
    <mergeCell ref="A87:B87"/>
    <mergeCell ref="E87:F87"/>
    <mergeCell ref="A85:G85"/>
    <mergeCell ref="A86:G86"/>
    <mergeCell ref="A36:G36"/>
    <mergeCell ref="A37:G37"/>
    <mergeCell ref="A38:G38"/>
    <mergeCell ref="A39:G39"/>
    <mergeCell ref="A30:G30"/>
    <mergeCell ref="A31:G31"/>
    <mergeCell ref="A32:G32"/>
    <mergeCell ref="A33:G33"/>
    <mergeCell ref="A1:G1"/>
    <mergeCell ref="A2:G2"/>
    <mergeCell ref="A3:G3"/>
    <mergeCell ref="A4:G4"/>
    <mergeCell ref="A5:G5"/>
    <mergeCell ref="A6:G6"/>
    <mergeCell ref="A7:G7"/>
    <mergeCell ref="A8:G8"/>
    <mergeCell ref="A9:G9"/>
    <mergeCell ref="A10:G10"/>
    <mergeCell ref="A11:G11"/>
    <mergeCell ref="A12:G12"/>
    <mergeCell ref="A13:G13"/>
    <mergeCell ref="A14:G14"/>
    <mergeCell ref="A18:G18"/>
    <mergeCell ref="A19:G19"/>
    <mergeCell ref="A20:G20"/>
    <mergeCell ref="A21:G21"/>
    <mergeCell ref="A22:F22"/>
    <mergeCell ref="A23:F23"/>
    <mergeCell ref="A29:F29"/>
    <mergeCell ref="A28:F28"/>
    <mergeCell ref="A27:F27"/>
    <mergeCell ref="A26:F26"/>
    <mergeCell ref="A25:F25"/>
    <mergeCell ref="A24:F24"/>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65:G65"/>
    <mergeCell ref="A66:G66"/>
    <mergeCell ref="A67:G67"/>
    <mergeCell ref="A68:G68"/>
    <mergeCell ref="A69:G69"/>
    <mergeCell ref="A70:G70"/>
    <mergeCell ref="A71:G71"/>
    <mergeCell ref="B83:C83"/>
    <mergeCell ref="D83:E83"/>
    <mergeCell ref="F83:G83"/>
    <mergeCell ref="B75:C75"/>
    <mergeCell ref="D75:E75"/>
    <mergeCell ref="F75:G75"/>
    <mergeCell ref="A140:G140"/>
    <mergeCell ref="A15:G15"/>
    <mergeCell ref="A16:G16"/>
    <mergeCell ref="A17:G17"/>
    <mergeCell ref="A134:G134"/>
    <mergeCell ref="A135:G135"/>
    <mergeCell ref="A136:G136"/>
    <mergeCell ref="A137:G137"/>
    <mergeCell ref="A130:G130"/>
    <mergeCell ref="A131:G131"/>
    <mergeCell ref="A138:G138"/>
    <mergeCell ref="A139:G139"/>
    <mergeCell ref="A132:G132"/>
    <mergeCell ref="A133:G133"/>
    <mergeCell ref="A72:G72"/>
    <mergeCell ref="A73:G73"/>
    <mergeCell ref="A74:G74"/>
    <mergeCell ref="A84:G84"/>
    <mergeCell ref="E103:F103"/>
    <mergeCell ref="A103:B103"/>
  </mergeCells>
  <printOptions/>
  <pageMargins left="0.56" right="0.57" top="1" bottom="1" header="0.5" footer="0.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dc:creator>
  <cp:keywords/>
  <dc:description/>
  <cp:lastModifiedBy>Windows-gebruiker</cp:lastModifiedBy>
  <cp:lastPrinted>2019-07-27T15:17:48Z</cp:lastPrinted>
  <dcterms:created xsi:type="dcterms:W3CDTF">2005-04-08T11:43:58Z</dcterms:created>
  <dcterms:modified xsi:type="dcterms:W3CDTF">2019-07-27T15:18:30Z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